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PLOUD PPID 2020\"/>
    </mc:Choice>
  </mc:AlternateContent>
  <xr:revisionPtr revIDLastSave="0" documentId="8_{26206C45-5263-4B14-8612-3AED5B51A0B8}" xr6:coauthVersionLast="45" xr6:coauthVersionMax="45" xr10:uidLastSave="{00000000-0000-0000-0000-000000000000}"/>
  <bookViews>
    <workbookView xWindow="2220" yWindow="1200" windowWidth="16980" windowHeight="9000" activeTab="1" xr2:uid="{00000000-000D-0000-FFFF-FFFF00000000}"/>
  </bookViews>
  <sheets>
    <sheet name="target dan realisasi fisik" sheetId="3" r:id="rId1"/>
    <sheet name="realisasi s.d 31 Mei" sheetId="1" r:id="rId2"/>
  </sheets>
  <definedNames>
    <definedName name="_xlnm._FilterDatabase" localSheetId="1" hidden="1">'realisasi s.d 31 Mei'!$D:$D</definedName>
    <definedName name="_xlnm._FilterDatabase" localSheetId="0" hidden="1">'target dan realisasi fisik'!#REF!</definedName>
    <definedName name="_xlnm.Print_Area" localSheetId="1">'realisasi s.d 31 Mei'!$A$1:$I$57</definedName>
    <definedName name="_xlnm.Print_Area" localSheetId="0">'target dan realisasi fisik'!$A$1:$D$57</definedName>
    <definedName name="_xlnm.Print_Titles" localSheetId="1">'realisasi s.d 31 Mei'!$4:$5</definedName>
    <definedName name="_xlnm.Print_Titles" localSheetId="0">'target dan realisasi fisik'!$4:$5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3" l="1"/>
  <c r="D53" i="3"/>
  <c r="C53" i="3"/>
  <c r="C39" i="3"/>
  <c r="C57" i="3" s="1"/>
  <c r="F31" i="1" l="1"/>
  <c r="F42" i="1" l="1"/>
  <c r="F41" i="1"/>
  <c r="F16" i="1"/>
  <c r="F47" i="1" l="1"/>
  <c r="F8" i="1"/>
  <c r="F52" i="1" l="1"/>
  <c r="F56" i="1" l="1"/>
  <c r="F40" i="1"/>
  <c r="F44" i="1" l="1"/>
  <c r="F17" i="1" l="1"/>
  <c r="F34" i="1"/>
  <c r="F35" i="1"/>
  <c r="F14" i="1" l="1"/>
  <c r="F54" i="1" l="1"/>
  <c r="H39" i="1" l="1"/>
  <c r="F39" i="1"/>
  <c r="F10" i="1"/>
  <c r="F37" i="1"/>
  <c r="F43" i="1"/>
  <c r="F27" i="1"/>
  <c r="F45" i="1"/>
  <c r="F18" i="1"/>
  <c r="F51" i="1"/>
  <c r="I53" i="1"/>
  <c r="H53" i="1"/>
  <c r="D53" i="1"/>
  <c r="F53" i="1" s="1"/>
  <c r="F26" i="1" l="1"/>
  <c r="F48" i="1"/>
  <c r="F9" i="1"/>
  <c r="F24" i="1" l="1"/>
  <c r="F33" i="1" l="1"/>
  <c r="F49" i="1" l="1"/>
  <c r="F36" i="1"/>
  <c r="F19" i="1" l="1"/>
  <c r="F29" i="1"/>
  <c r="F38" i="1"/>
  <c r="F50" i="1"/>
  <c r="F28" i="1"/>
  <c r="F12" i="1" l="1"/>
  <c r="F20" i="1"/>
  <c r="F6" i="1"/>
  <c r="F25" i="1"/>
  <c r="F55" i="1"/>
  <c r="F11" i="1"/>
  <c r="F22" i="1"/>
  <c r="F21" i="1"/>
  <c r="F23" i="1"/>
  <c r="F46" i="1" l="1"/>
  <c r="F13" i="1"/>
  <c r="F15" i="1" l="1"/>
  <c r="F32" i="1"/>
  <c r="G18" i="1" l="1"/>
  <c r="E18" i="1"/>
  <c r="G7" i="1" l="1"/>
  <c r="G10" i="1"/>
  <c r="G13" i="1"/>
  <c r="G14" i="1"/>
  <c r="G17" i="1"/>
  <c r="G19" i="1"/>
  <c r="G22" i="1"/>
  <c r="G24" i="1"/>
  <c r="G29" i="1"/>
  <c r="G30" i="1"/>
  <c r="G31" i="1"/>
  <c r="G33" i="1"/>
  <c r="G34" i="1"/>
  <c r="G35" i="1"/>
  <c r="G37" i="1"/>
  <c r="G40" i="1"/>
  <c r="G41" i="1"/>
  <c r="G42" i="1"/>
  <c r="G43" i="1"/>
  <c r="G46" i="1"/>
  <c r="G47" i="1"/>
  <c r="G48" i="1"/>
  <c r="G50" i="1"/>
  <c r="G51" i="1"/>
  <c r="G52" i="1"/>
  <c r="G53" i="1"/>
  <c r="E7" i="1"/>
  <c r="E8" i="1"/>
  <c r="E9" i="1"/>
  <c r="E10" i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6" i="1"/>
  <c r="G38" i="1" l="1"/>
  <c r="G54" i="1"/>
  <c r="G44" i="1"/>
  <c r="G39" i="1"/>
  <c r="G56" i="1"/>
  <c r="G27" i="1"/>
  <c r="G25" i="1"/>
  <c r="G32" i="1"/>
  <c r="G28" i="1"/>
  <c r="G26" i="1"/>
  <c r="G20" i="1"/>
  <c r="G36" i="1"/>
  <c r="G23" i="1"/>
  <c r="G12" i="1"/>
  <c r="G15" i="1" l="1"/>
  <c r="G8" i="1" l="1"/>
  <c r="G9" i="1" l="1"/>
  <c r="G21" i="1"/>
  <c r="G16" i="1"/>
  <c r="G6" i="1"/>
  <c r="G45" i="1"/>
  <c r="G55" i="1"/>
  <c r="G49" i="1"/>
  <c r="I57" i="1" l="1"/>
  <c r="H57" i="1"/>
  <c r="G11" i="1"/>
  <c r="D57" i="1"/>
  <c r="C57" i="1"/>
  <c r="F57" i="1" l="1"/>
  <c r="G57" i="1" s="1"/>
  <c r="E57" i="1"/>
</calcChain>
</file>

<file path=xl/sharedStrings.xml><?xml version="1.0" encoding="utf-8"?>
<sst xmlns="http://schemas.openxmlformats.org/spreadsheetml/2006/main" count="125" uniqueCount="65">
  <si>
    <t>REALISASI BELANJA SAMPAI DENGAN 30 APRIL 2011</t>
  </si>
  <si>
    <t>NO.</t>
  </si>
  <si>
    <t>OPD</t>
  </si>
  <si>
    <t xml:space="preserve">ANGGARAN </t>
  </si>
  <si>
    <t>REALISASI</t>
  </si>
  <si>
    <t>DINAS PENDIDIKAN, KEPEMUDAAN DAN OLAHRAGA</t>
  </si>
  <si>
    <t>DINAS KESEHATAN</t>
  </si>
  <si>
    <t>RUMAH SAKIT UMUM DAERAH dr. LOEKMONO HADI</t>
  </si>
  <si>
    <t>DINAS PEKERJAAN UMUM DAN PENATAAN RUANG</t>
  </si>
  <si>
    <t>DINAS PERUMAHAN, KAWASAN PERMUKIMAN DAN LINGKUNGAN HIDUP</t>
  </si>
  <si>
    <t>KANTOR KESATUAN BANGSA DAN POLITIK</t>
  </si>
  <si>
    <t>SATUAN POLISI PAMONG PRAJA</t>
  </si>
  <si>
    <t>DINAS SOSIAL, PEMBERDAYAAN PEREMPUAN, PERLINDUNGAN ANAK, PENGENDALIAN PENDUDUK DAN KELUARGA BERENCANA</t>
  </si>
  <si>
    <t>BADAN PENANGGULANGAN BENCANA DAERAH</t>
  </si>
  <si>
    <t>DINAS TENAGA KERJA,PERINDUSTRIAN,KOPERASI, USAHA KECIL DAN MENENGAH</t>
  </si>
  <si>
    <t>DINAS KEPENDUDUKAN DAN PENCATATAN SIPIL</t>
  </si>
  <si>
    <t>DINAS PEMBERDAYAAN MASYARAKAT DAN DESA</t>
  </si>
  <si>
    <t>DINAS PERHUBUNGAN</t>
  </si>
  <si>
    <t>DINAS KOMUNIKASI DAN INFORMATIKA</t>
  </si>
  <si>
    <t>DINAS PENANAMAN MODAL DAN PELAYANAN TERPADU SATU PINTU</t>
  </si>
  <si>
    <t>DINAS KEBUDAYAAN DAN PARIWISATA</t>
  </si>
  <si>
    <t>DINAS KEARSIPAN DAN PERPUSTAKAAN</t>
  </si>
  <si>
    <t>DINAS PERTANIAN DAN PANGAN</t>
  </si>
  <si>
    <t>DINAS PERDAGANGAN</t>
  </si>
  <si>
    <t>Bagian Pemerintahan</t>
  </si>
  <si>
    <t>Bagian Kesejahteraan Rakyat</t>
  </si>
  <si>
    <t>Bagian Hukum</t>
  </si>
  <si>
    <t>Bagian Perekonomian</t>
  </si>
  <si>
    <t>Bagian Administrasi Pembangunan</t>
  </si>
  <si>
    <t>Bagian Pengadaan Barang dan Jasa</t>
  </si>
  <si>
    <t>Bagian Umum</t>
  </si>
  <si>
    <t>Bagian Organisasi</t>
  </si>
  <si>
    <t>Bagian Protokol dan Komunikasi Pimpinan</t>
  </si>
  <si>
    <t>SEKRETARIAT DPRD</t>
  </si>
  <si>
    <t>KECAMATAN KALIWUNGU</t>
  </si>
  <si>
    <t>KECAMATAN KOTA</t>
  </si>
  <si>
    <t>Kelurahan Purwosari</t>
  </si>
  <si>
    <t>Kelurahan Sunggingan</t>
  </si>
  <si>
    <t>Kelurahan Panjunan</t>
  </si>
  <si>
    <t>Kelurahan Wergu Wetan</t>
  </si>
  <si>
    <t>Kelurahan Wergu Kulon</t>
  </si>
  <si>
    <t>Kelurahan Mlati Kidul</t>
  </si>
  <si>
    <t>Kelurahan Mlati Norowito</t>
  </si>
  <si>
    <t>Kelurahan Kerjasan</t>
  </si>
  <si>
    <t>Kelurahan Kajeksan</t>
  </si>
  <si>
    <t>KECAMATAN JATI</t>
  </si>
  <si>
    <t>KECAMATAN UNDAAN</t>
  </si>
  <si>
    <t>KECAMATAN MEJOBO</t>
  </si>
  <si>
    <t>KECAMATAN JEKULO</t>
  </si>
  <si>
    <t>KECAMATAN BAE</t>
  </si>
  <si>
    <t>KECAMATAN GEBOG</t>
  </si>
  <si>
    <t>KECAMATAN DAWE</t>
  </si>
  <si>
    <t>INSPEKTORAT DAERAH</t>
  </si>
  <si>
    <t>BADAN PERENCANAAN PEMBANGUNAN, PENELITIAN DAN PENGEMBANGAN DAERAH</t>
  </si>
  <si>
    <t>BADAN PENGELOLAAN PENDAPATAN, KEUANGAN DAN ASET DAERAH</t>
  </si>
  <si>
    <t>BADAN KEPEGAWAIAN, PENDIDIKAN DAN PELATIHAN</t>
  </si>
  <si>
    <t>SP2D</t>
  </si>
  <si>
    <t>SPJ</t>
  </si>
  <si>
    <t>FISIK</t>
  </si>
  <si>
    <t>TARGET</t>
  </si>
  <si>
    <t>REKAPITULASI LAPORAN PERKEMBANGAN KEGIATAN PEMBANGUNAN OPD</t>
  </si>
  <si>
    <t>(Rp)</t>
  </si>
  <si>
    <t>(%)</t>
  </si>
  <si>
    <t>KONDISI S/D AKHIR BULAN MEI 2020</t>
  </si>
  <si>
    <t>TARGET DAN REALISASI FISIK OPD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</si>
</sst>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8"/>
      <color theme="0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theme="1"/>
      <name val="Tahoma"/>
      <family val="2"/>
    </font>
    <font>
      <sz val="8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sz val="10"/>
      <color indexed="8"/>
      <name val="Arial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4" fillId="0" borderId="0">
      <alignment vertical="top"/>
    </xf>
    <xf numFmtId="164" fontId="4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/>
    <xf numFmtId="0" fontId="12" fillId="0" borderId="0">
      <alignment vertical="top"/>
    </xf>
    <xf numFmtId="0" fontId="4" fillId="0" borderId="0">
      <alignment vertical="top"/>
    </xf>
  </cellStyleXfs>
  <cellXfs count="41">
    <xf numFmtId="0" fontId="0" fillId="0" borderId="0" xfId="0"/>
    <xf numFmtId="0" fontId="6" fillId="0" borderId="0" xfId="4" applyFont="1" applyFill="1" applyAlignment="1"/>
    <xf numFmtId="0" fontId="6" fillId="0" borderId="2" xfId="4" applyFont="1" applyFill="1" applyBorder="1" applyAlignment="1">
      <alignment horizontal="center" vertical="center"/>
    </xf>
    <xf numFmtId="0" fontId="6" fillId="0" borderId="2" xfId="4" applyFont="1" applyFill="1" applyBorder="1" applyAlignment="1">
      <alignment vertical="center" wrapText="1"/>
    </xf>
    <xf numFmtId="164" fontId="8" fillId="0" borderId="2" xfId="2" applyFont="1" applyFill="1" applyBorder="1" applyAlignment="1">
      <alignment vertical="center"/>
    </xf>
    <xf numFmtId="165" fontId="6" fillId="0" borderId="2" xfId="1" applyFont="1" applyFill="1" applyBorder="1" applyAlignment="1">
      <alignment vertical="center"/>
    </xf>
    <xf numFmtId="165" fontId="9" fillId="0" borderId="2" xfId="1" applyFont="1" applyFill="1" applyBorder="1" applyAlignment="1">
      <alignment vertical="center"/>
    </xf>
    <xf numFmtId="0" fontId="6" fillId="0" borderId="0" xfId="4" applyFont="1" applyFill="1" applyAlignment="1">
      <alignment vertical="center"/>
    </xf>
    <xf numFmtId="164" fontId="8" fillId="0" borderId="0" xfId="5" applyFont="1" applyFill="1" applyAlignment="1">
      <alignment vertical="center"/>
    </xf>
    <xf numFmtId="0" fontId="6" fillId="0" borderId="2" xfId="4" applyFont="1" applyFill="1" applyBorder="1" applyAlignment="1">
      <alignment vertical="center"/>
    </xf>
    <xf numFmtId="165" fontId="7" fillId="0" borderId="2" xfId="1" applyFont="1" applyFill="1" applyBorder="1" applyAlignment="1">
      <alignment vertical="center"/>
    </xf>
    <xf numFmtId="0" fontId="6" fillId="0" borderId="0" xfId="4" applyFont="1" applyFill="1" applyAlignment="1">
      <alignment horizontal="center"/>
    </xf>
    <xf numFmtId="164" fontId="6" fillId="0" borderId="0" xfId="6" applyFont="1" applyFill="1" applyAlignment="1"/>
    <xf numFmtId="166" fontId="6" fillId="0" borderId="0" xfId="6" applyNumberFormat="1" applyFont="1" applyFill="1" applyAlignment="1"/>
    <xf numFmtId="39" fontId="6" fillId="0" borderId="0" xfId="4" applyNumberFormat="1" applyFont="1" applyFill="1" applyAlignment="1"/>
    <xf numFmtId="0" fontId="5" fillId="0" borderId="0" xfId="4" applyFont="1" applyFill="1" applyAlignment="1">
      <alignment vertical="top"/>
    </xf>
    <xf numFmtId="164" fontId="5" fillId="0" borderId="0" xfId="6" applyFont="1" applyFill="1" applyAlignment="1">
      <alignment vertical="top"/>
    </xf>
    <xf numFmtId="164" fontId="8" fillId="0" borderId="0" xfId="5" applyFont="1" applyFill="1" applyAlignment="1"/>
    <xf numFmtId="164" fontId="8" fillId="0" borderId="0" xfId="6" applyFont="1" applyFill="1"/>
    <xf numFmtId="164" fontId="5" fillId="0" borderId="0" xfId="6" applyFont="1" applyFill="1" applyAlignment="1">
      <alignment vertical="center"/>
    </xf>
    <xf numFmtId="164" fontId="10" fillId="0" borderId="0" xfId="6" applyFont="1" applyFill="1" applyAlignment="1"/>
    <xf numFmtId="164" fontId="9" fillId="0" borderId="0" xfId="6" applyFont="1" applyFill="1" applyAlignment="1"/>
    <xf numFmtId="165" fontId="11" fillId="0" borderId="0" xfId="1" applyFont="1" applyFill="1" applyBorder="1" applyAlignment="1">
      <alignment vertical="center"/>
    </xf>
    <xf numFmtId="164" fontId="10" fillId="0" borderId="0" xfId="2" applyFont="1" applyFill="1" applyAlignment="1">
      <alignment vertical="top"/>
    </xf>
    <xf numFmtId="164" fontId="5" fillId="0" borderId="0" xfId="6" applyFont="1" applyFill="1" applyAlignment="1"/>
    <xf numFmtId="164" fontId="8" fillId="0" borderId="0" xfId="6" applyFont="1" applyFill="1" applyAlignment="1"/>
    <xf numFmtId="0" fontId="7" fillId="0" borderId="6" xfId="3" applyFont="1" applyFill="1" applyBorder="1" applyAlignment="1">
      <alignment vertical="center"/>
    </xf>
    <xf numFmtId="0" fontId="7" fillId="0" borderId="9" xfId="3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6" fontId="8" fillId="0" borderId="2" xfId="2" applyNumberFormat="1" applyFont="1" applyFill="1" applyBorder="1" applyAlignment="1">
      <alignment vertical="center"/>
    </xf>
    <xf numFmtId="164" fontId="6" fillId="0" borderId="0" xfId="4" applyNumberFormat="1" applyFont="1" applyFill="1" applyAlignment="1">
      <alignment vertical="center"/>
    </xf>
    <xf numFmtId="0" fontId="7" fillId="0" borderId="6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8" fillId="0" borderId="1" xfId="3" applyFont="1" applyFill="1" applyBorder="1" applyAlignment="1">
      <alignment horizontal="center" vertical="top"/>
    </xf>
    <xf numFmtId="0" fontId="7" fillId="0" borderId="3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</cellXfs>
  <cellStyles count="9">
    <cellStyle name="Comma" xfId="1" builtinId="3"/>
    <cellStyle name="Comma [0]" xfId="2" builtinId="6"/>
    <cellStyle name="Comma [0] 2" xfId="6" xr:uid="{00000000-0005-0000-0000-000002000000}"/>
    <cellStyle name="Comma [0] 2 2" xfId="5" xr:uid="{00000000-0005-0000-0000-000003000000}"/>
    <cellStyle name="Normal" xfId="0" builtinId="0"/>
    <cellStyle name="Normal 2" xfId="7" xr:uid="{00000000-0005-0000-0000-000005000000}"/>
    <cellStyle name="Normal 2 2" xfId="4" xr:uid="{00000000-0005-0000-0000-000006000000}"/>
    <cellStyle name="Normal 3" xfId="3" xr:uid="{00000000-0005-0000-0000-000007000000}"/>
    <cellStyle name="Normal 5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0"/>
  <sheetViews>
    <sheetView zoomScale="110" zoomScaleNormal="110" workbookViewId="0">
      <pane xSplit="2" ySplit="5" topLeftCell="C54" activePane="bottomRight" state="frozen"/>
      <selection activeCell="G8" sqref="G8:G26"/>
      <selection pane="topRight" activeCell="G8" sqref="G8:G26"/>
      <selection pane="bottomLeft" activeCell="G8" sqref="G8:G26"/>
      <selection pane="bottomRight" activeCell="D66" sqref="D66"/>
    </sheetView>
  </sheetViews>
  <sheetFormatPr defaultColWidth="9.1796875" defaultRowHeight="10" x14ac:dyDescent="0.2"/>
  <cols>
    <col min="1" max="1" width="3.453125" style="11" customWidth="1"/>
    <col min="2" max="2" width="56.7265625" style="1" customWidth="1"/>
    <col min="3" max="3" width="17.7265625" style="12" customWidth="1"/>
    <col min="4" max="4" width="20.453125" style="1" customWidth="1"/>
    <col min="5" max="16384" width="9.1796875" style="1"/>
  </cols>
  <sheetData>
    <row r="1" spans="1:4" ht="15" customHeight="1" x14ac:dyDescent="0.2">
      <c r="A1" s="32" t="s">
        <v>64</v>
      </c>
      <c r="B1" s="32" t="s">
        <v>0</v>
      </c>
      <c r="C1" s="32"/>
      <c r="D1" s="32"/>
    </row>
    <row r="2" spans="1:4" ht="15" customHeight="1" x14ac:dyDescent="0.2">
      <c r="A2" s="32" t="s">
        <v>63</v>
      </c>
      <c r="B2" s="32"/>
      <c r="C2" s="32"/>
      <c r="D2" s="32"/>
    </row>
    <row r="3" spans="1:4" ht="15" customHeight="1" x14ac:dyDescent="0.2">
      <c r="A3" s="33"/>
      <c r="B3" s="33"/>
      <c r="C3" s="33"/>
      <c r="D3" s="33"/>
    </row>
    <row r="4" spans="1:4" ht="15" customHeight="1" x14ac:dyDescent="0.2">
      <c r="A4" s="34" t="s">
        <v>1</v>
      </c>
      <c r="B4" s="34" t="s">
        <v>2</v>
      </c>
      <c r="C4" s="36" t="s">
        <v>58</v>
      </c>
      <c r="D4" s="37"/>
    </row>
    <row r="5" spans="1:4" s="11" customFormat="1" ht="15" customHeight="1" x14ac:dyDescent="0.2">
      <c r="A5" s="35"/>
      <c r="B5" s="35"/>
      <c r="C5" s="27" t="s">
        <v>59</v>
      </c>
      <c r="D5" s="31" t="s">
        <v>4</v>
      </c>
    </row>
    <row r="6" spans="1:4" s="7" customFormat="1" ht="23.25" customHeight="1" x14ac:dyDescent="0.35">
      <c r="A6" s="2">
        <v>1</v>
      </c>
      <c r="B6" s="3" t="s">
        <v>5</v>
      </c>
      <c r="C6" s="6">
        <v>11.92</v>
      </c>
      <c r="D6" s="5">
        <v>21.45</v>
      </c>
    </row>
    <row r="7" spans="1:4" s="7" customFormat="1" ht="17.25" customHeight="1" x14ac:dyDescent="0.35">
      <c r="A7" s="2">
        <v>2</v>
      </c>
      <c r="B7" s="3" t="s">
        <v>6</v>
      </c>
      <c r="C7" s="6">
        <v>32.06</v>
      </c>
      <c r="D7" s="5">
        <v>36.369999999999997</v>
      </c>
    </row>
    <row r="8" spans="1:4" s="8" customFormat="1" ht="22.5" customHeight="1" x14ac:dyDescent="0.35">
      <c r="A8" s="2">
        <v>3</v>
      </c>
      <c r="B8" s="3" t="s">
        <v>7</v>
      </c>
      <c r="C8" s="6">
        <v>48.58</v>
      </c>
      <c r="D8" s="5">
        <v>47.9</v>
      </c>
    </row>
    <row r="9" spans="1:4" s="8" customFormat="1" ht="21.75" customHeight="1" x14ac:dyDescent="0.35">
      <c r="A9" s="2">
        <v>4</v>
      </c>
      <c r="B9" s="3" t="s">
        <v>8</v>
      </c>
      <c r="C9" s="6">
        <v>20.3</v>
      </c>
      <c r="D9" s="5">
        <v>5.1559999999999997</v>
      </c>
    </row>
    <row r="10" spans="1:4" s="8" customFormat="1" ht="21.75" customHeight="1" x14ac:dyDescent="0.35">
      <c r="A10" s="2">
        <v>5</v>
      </c>
      <c r="B10" s="3" t="s">
        <v>9</v>
      </c>
      <c r="C10" s="6">
        <v>43.3</v>
      </c>
      <c r="D10" s="5">
        <v>51.71</v>
      </c>
    </row>
    <row r="11" spans="1:4" s="8" customFormat="1" ht="17.25" customHeight="1" x14ac:dyDescent="0.35">
      <c r="A11" s="2">
        <v>6</v>
      </c>
      <c r="B11" s="3" t="s">
        <v>10</v>
      </c>
      <c r="C11" s="6">
        <v>34</v>
      </c>
      <c r="D11" s="5">
        <v>26</v>
      </c>
    </row>
    <row r="12" spans="1:4" s="8" customFormat="1" ht="17.25" customHeight="1" x14ac:dyDescent="0.35">
      <c r="A12" s="2">
        <v>7</v>
      </c>
      <c r="B12" s="3" t="s">
        <v>11</v>
      </c>
      <c r="C12" s="6">
        <v>51.11</v>
      </c>
      <c r="D12" s="5">
        <v>47.8</v>
      </c>
    </row>
    <row r="13" spans="1:4" s="8" customFormat="1" ht="42" customHeight="1" x14ac:dyDescent="0.35">
      <c r="A13" s="2">
        <v>8</v>
      </c>
      <c r="B13" s="3" t="s">
        <v>12</v>
      </c>
      <c r="C13" s="6">
        <v>27.13</v>
      </c>
      <c r="D13" s="5">
        <v>29.65</v>
      </c>
    </row>
    <row r="14" spans="1:4" s="7" customFormat="1" ht="18.75" customHeight="1" x14ac:dyDescent="0.35">
      <c r="A14" s="2">
        <v>9</v>
      </c>
      <c r="B14" s="3" t="s">
        <v>13</v>
      </c>
      <c r="C14" s="6">
        <v>26</v>
      </c>
      <c r="D14" s="5">
        <v>35.61</v>
      </c>
    </row>
    <row r="15" spans="1:4" s="7" customFormat="1" ht="33.75" customHeight="1" x14ac:dyDescent="0.35">
      <c r="A15" s="2">
        <v>10</v>
      </c>
      <c r="B15" s="3" t="s">
        <v>14</v>
      </c>
      <c r="C15" s="6">
        <v>23.23</v>
      </c>
      <c r="D15" s="5">
        <v>21.32</v>
      </c>
    </row>
    <row r="16" spans="1:4" s="7" customFormat="1" ht="23.25" customHeight="1" x14ac:dyDescent="0.35">
      <c r="A16" s="2">
        <v>11</v>
      </c>
      <c r="B16" s="3" t="s">
        <v>15</v>
      </c>
      <c r="C16" s="6">
        <v>19.420000000000002</v>
      </c>
      <c r="D16" s="5">
        <v>30.08</v>
      </c>
    </row>
    <row r="17" spans="1:4" s="7" customFormat="1" ht="21.75" customHeight="1" x14ac:dyDescent="0.35">
      <c r="A17" s="2">
        <v>12</v>
      </c>
      <c r="B17" s="3" t="s">
        <v>16</v>
      </c>
      <c r="C17" s="6">
        <v>28.24</v>
      </c>
      <c r="D17" s="5">
        <v>18.48</v>
      </c>
    </row>
    <row r="18" spans="1:4" s="7" customFormat="1" ht="17.25" customHeight="1" x14ac:dyDescent="0.35">
      <c r="A18" s="2">
        <v>13</v>
      </c>
      <c r="B18" s="3" t="s">
        <v>17</v>
      </c>
      <c r="C18" s="6">
        <v>80.790000000000006</v>
      </c>
      <c r="D18" s="5">
        <v>80.790000000000006</v>
      </c>
    </row>
    <row r="19" spans="1:4" s="7" customFormat="1" ht="17.25" customHeight="1" x14ac:dyDescent="0.35">
      <c r="A19" s="2">
        <v>14</v>
      </c>
      <c r="B19" s="3" t="s">
        <v>18</v>
      </c>
      <c r="C19" s="6">
        <v>36</v>
      </c>
      <c r="D19" s="5">
        <v>36</v>
      </c>
    </row>
    <row r="20" spans="1:4" s="7" customFormat="1" ht="23.25" customHeight="1" x14ac:dyDescent="0.35">
      <c r="A20" s="2">
        <v>15</v>
      </c>
      <c r="B20" s="3" t="s">
        <v>19</v>
      </c>
      <c r="C20" s="6">
        <v>37</v>
      </c>
      <c r="D20" s="5">
        <v>37</v>
      </c>
    </row>
    <row r="21" spans="1:4" s="7" customFormat="1" ht="17.25" customHeight="1" x14ac:dyDescent="0.35">
      <c r="A21" s="2">
        <v>16</v>
      </c>
      <c r="B21" s="3" t="s">
        <v>20</v>
      </c>
      <c r="C21" s="6">
        <v>33.1</v>
      </c>
      <c r="D21" s="5">
        <v>23.64</v>
      </c>
    </row>
    <row r="22" spans="1:4" s="7" customFormat="1" ht="17.25" customHeight="1" x14ac:dyDescent="0.35">
      <c r="A22" s="2">
        <v>17</v>
      </c>
      <c r="B22" s="3" t="s">
        <v>21</v>
      </c>
      <c r="C22" s="6">
        <v>67</v>
      </c>
      <c r="D22" s="5">
        <v>65</v>
      </c>
    </row>
    <row r="23" spans="1:4" s="7" customFormat="1" ht="17.25" customHeight="1" x14ac:dyDescent="0.35">
      <c r="A23" s="2">
        <v>18</v>
      </c>
      <c r="B23" s="3" t="s">
        <v>22</v>
      </c>
      <c r="C23" s="6">
        <v>38.35</v>
      </c>
      <c r="D23" s="5">
        <v>43.24</v>
      </c>
    </row>
    <row r="24" spans="1:4" s="7" customFormat="1" ht="17.25" customHeight="1" x14ac:dyDescent="0.35">
      <c r="A24" s="2">
        <v>19</v>
      </c>
      <c r="B24" s="3" t="s">
        <v>23</v>
      </c>
      <c r="C24" s="6">
        <v>35.14</v>
      </c>
      <c r="D24" s="5">
        <v>36.450000000000003</v>
      </c>
    </row>
    <row r="25" spans="1:4" s="7" customFormat="1" ht="17.25" customHeight="1" x14ac:dyDescent="0.35">
      <c r="A25" s="2">
        <v>20</v>
      </c>
      <c r="B25" s="3" t="s">
        <v>24</v>
      </c>
      <c r="C25" s="6">
        <v>51.14</v>
      </c>
      <c r="D25" s="5">
        <v>49.77</v>
      </c>
    </row>
    <row r="26" spans="1:4" s="7" customFormat="1" ht="17.25" customHeight="1" x14ac:dyDescent="0.35">
      <c r="A26" s="2">
        <v>21</v>
      </c>
      <c r="B26" s="3" t="s">
        <v>25</v>
      </c>
      <c r="C26" s="6">
        <v>38.78</v>
      </c>
      <c r="D26" s="5">
        <v>30.45</v>
      </c>
    </row>
    <row r="27" spans="1:4" s="7" customFormat="1" ht="17.25" customHeight="1" x14ac:dyDescent="0.35">
      <c r="A27" s="2">
        <v>22</v>
      </c>
      <c r="B27" s="3" t="s">
        <v>26</v>
      </c>
      <c r="C27" s="6">
        <v>27.98</v>
      </c>
      <c r="D27" s="5">
        <v>27.98</v>
      </c>
    </row>
    <row r="28" spans="1:4" s="7" customFormat="1" ht="17.25" customHeight="1" x14ac:dyDescent="0.35">
      <c r="A28" s="2">
        <v>23</v>
      </c>
      <c r="B28" s="3" t="s">
        <v>27</v>
      </c>
      <c r="C28" s="6">
        <v>30</v>
      </c>
      <c r="D28" s="5">
        <v>55.24</v>
      </c>
    </row>
    <row r="29" spans="1:4" s="7" customFormat="1" ht="17.25" customHeight="1" x14ac:dyDescent="0.35">
      <c r="A29" s="2">
        <v>24</v>
      </c>
      <c r="B29" s="3" t="s">
        <v>28</v>
      </c>
      <c r="C29" s="6">
        <v>33.85</v>
      </c>
      <c r="D29" s="5">
        <v>30.81</v>
      </c>
    </row>
    <row r="30" spans="1:4" s="7" customFormat="1" ht="17.25" customHeight="1" x14ac:dyDescent="0.35">
      <c r="A30" s="2">
        <v>25</v>
      </c>
      <c r="B30" s="3" t="s">
        <v>29</v>
      </c>
      <c r="C30" s="6">
        <v>42.8</v>
      </c>
      <c r="D30" s="5">
        <v>44</v>
      </c>
    </row>
    <row r="31" spans="1:4" s="7" customFormat="1" ht="17.25" customHeight="1" x14ac:dyDescent="0.35">
      <c r="A31" s="2">
        <v>26</v>
      </c>
      <c r="B31" s="3" t="s">
        <v>30</v>
      </c>
      <c r="C31" s="6">
        <v>25</v>
      </c>
      <c r="D31" s="5">
        <v>18.89</v>
      </c>
    </row>
    <row r="32" spans="1:4" s="7" customFormat="1" ht="17.25" customHeight="1" x14ac:dyDescent="0.35">
      <c r="A32" s="2">
        <v>27</v>
      </c>
      <c r="B32" s="3" t="s">
        <v>31</v>
      </c>
      <c r="C32" s="6">
        <v>38.6</v>
      </c>
      <c r="D32" s="5">
        <v>29.25</v>
      </c>
    </row>
    <row r="33" spans="1:4" s="7" customFormat="1" ht="17.25" customHeight="1" x14ac:dyDescent="0.35">
      <c r="A33" s="2">
        <v>28</v>
      </c>
      <c r="B33" s="3" t="s">
        <v>32</v>
      </c>
      <c r="C33" s="6">
        <v>41.67</v>
      </c>
      <c r="D33" s="5">
        <v>41.67</v>
      </c>
    </row>
    <row r="34" spans="1:4" s="7" customFormat="1" ht="17.25" customHeight="1" x14ac:dyDescent="0.35">
      <c r="A34" s="2">
        <v>29</v>
      </c>
      <c r="B34" s="3" t="s">
        <v>33</v>
      </c>
      <c r="C34" s="6">
        <v>27.14</v>
      </c>
      <c r="D34" s="5">
        <v>37.29</v>
      </c>
    </row>
    <row r="35" spans="1:4" s="7" customFormat="1" ht="17.25" customHeight="1" x14ac:dyDescent="0.35">
      <c r="A35" s="2">
        <v>30</v>
      </c>
      <c r="B35" s="3" t="s">
        <v>34</v>
      </c>
      <c r="C35" s="6">
        <v>49.2</v>
      </c>
      <c r="D35" s="5">
        <v>49.66</v>
      </c>
    </row>
    <row r="36" spans="1:4" s="7" customFormat="1" ht="17.25" customHeight="1" x14ac:dyDescent="0.35">
      <c r="A36" s="2">
        <v>31</v>
      </c>
      <c r="B36" s="3" t="s">
        <v>35</v>
      </c>
      <c r="C36" s="6">
        <v>41.08</v>
      </c>
      <c r="D36" s="5">
        <v>41.08</v>
      </c>
    </row>
    <row r="37" spans="1:4" s="7" customFormat="1" ht="17.25" customHeight="1" x14ac:dyDescent="0.35">
      <c r="A37" s="2">
        <v>32</v>
      </c>
      <c r="B37" s="3" t="s">
        <v>36</v>
      </c>
      <c r="C37" s="6">
        <v>35.43</v>
      </c>
      <c r="D37" s="5">
        <v>45.9</v>
      </c>
    </row>
    <row r="38" spans="1:4" s="7" customFormat="1" ht="17.25" customHeight="1" x14ac:dyDescent="0.35">
      <c r="A38" s="2">
        <v>33</v>
      </c>
      <c r="B38" s="3" t="s">
        <v>37</v>
      </c>
      <c r="C38" s="6">
        <v>48.71</v>
      </c>
      <c r="D38" s="5">
        <v>48.71</v>
      </c>
    </row>
    <row r="39" spans="1:4" s="7" customFormat="1" ht="17.25" customHeight="1" x14ac:dyDescent="0.35">
      <c r="A39" s="2">
        <v>34</v>
      </c>
      <c r="B39" s="3" t="s">
        <v>38</v>
      </c>
      <c r="C39" s="6">
        <f>(65+105+110+110)/7</f>
        <v>55.714285714285715</v>
      </c>
      <c r="D39" s="5">
        <v>22.14</v>
      </c>
    </row>
    <row r="40" spans="1:4" s="7" customFormat="1" ht="17.25" customHeight="1" x14ac:dyDescent="0.35">
      <c r="A40" s="2">
        <v>35</v>
      </c>
      <c r="B40" s="3" t="s">
        <v>39</v>
      </c>
      <c r="C40" s="6">
        <v>38.869999999999997</v>
      </c>
      <c r="D40" s="5">
        <v>12.53</v>
      </c>
    </row>
    <row r="41" spans="1:4" s="7" customFormat="1" ht="17.25" customHeight="1" x14ac:dyDescent="0.35">
      <c r="A41" s="2">
        <v>36</v>
      </c>
      <c r="B41" s="3" t="s">
        <v>40</v>
      </c>
      <c r="C41" s="6">
        <v>47.95</v>
      </c>
      <c r="D41" s="5">
        <v>49</v>
      </c>
    </row>
    <row r="42" spans="1:4" s="7" customFormat="1" ht="17.25" customHeight="1" x14ac:dyDescent="0.35">
      <c r="A42" s="2">
        <v>37</v>
      </c>
      <c r="B42" s="3" t="s">
        <v>41</v>
      </c>
      <c r="C42" s="6">
        <v>26</v>
      </c>
      <c r="D42" s="5">
        <v>17.37</v>
      </c>
    </row>
    <row r="43" spans="1:4" s="7" customFormat="1" ht="17.25" customHeight="1" x14ac:dyDescent="0.35">
      <c r="A43" s="2">
        <v>38</v>
      </c>
      <c r="B43" s="3" t="s">
        <v>42</v>
      </c>
      <c r="C43" s="6">
        <v>40</v>
      </c>
      <c r="D43" s="5">
        <v>9.66</v>
      </c>
    </row>
    <row r="44" spans="1:4" s="7" customFormat="1" ht="17.25" customHeight="1" x14ac:dyDescent="0.35">
      <c r="A44" s="2">
        <v>39</v>
      </c>
      <c r="B44" s="3" t="s">
        <v>43</v>
      </c>
      <c r="C44" s="6">
        <v>100</v>
      </c>
      <c r="D44" s="5">
        <v>43.16</v>
      </c>
    </row>
    <row r="45" spans="1:4" s="7" customFormat="1" ht="17.25" customHeight="1" x14ac:dyDescent="0.35">
      <c r="A45" s="2">
        <v>40</v>
      </c>
      <c r="B45" s="3" t="s">
        <v>44</v>
      </c>
      <c r="C45" s="6">
        <v>41.5</v>
      </c>
      <c r="D45" s="5">
        <v>14.71</v>
      </c>
    </row>
    <row r="46" spans="1:4" s="7" customFormat="1" ht="17.25" customHeight="1" x14ac:dyDescent="0.35">
      <c r="A46" s="2">
        <v>41</v>
      </c>
      <c r="B46" s="3" t="s">
        <v>45</v>
      </c>
      <c r="C46" s="6">
        <v>28.62</v>
      </c>
      <c r="D46" s="5">
        <v>45.25</v>
      </c>
    </row>
    <row r="47" spans="1:4" s="7" customFormat="1" ht="17.25" customHeight="1" x14ac:dyDescent="0.35">
      <c r="A47" s="2">
        <v>42</v>
      </c>
      <c r="B47" s="3" t="s">
        <v>46</v>
      </c>
      <c r="C47" s="6">
        <v>47</v>
      </c>
      <c r="D47" s="5">
        <v>47</v>
      </c>
    </row>
    <row r="48" spans="1:4" s="7" customFormat="1" ht="17.25" customHeight="1" x14ac:dyDescent="0.35">
      <c r="A48" s="2">
        <v>43</v>
      </c>
      <c r="B48" s="3" t="s">
        <v>47</v>
      </c>
      <c r="C48" s="6">
        <v>40.06</v>
      </c>
      <c r="D48" s="5">
        <v>43.67</v>
      </c>
    </row>
    <row r="49" spans="1:4" s="7" customFormat="1" ht="17.25" customHeight="1" x14ac:dyDescent="0.35">
      <c r="A49" s="2">
        <v>44</v>
      </c>
      <c r="B49" s="3" t="s">
        <v>48</v>
      </c>
      <c r="C49" s="6">
        <v>58.46</v>
      </c>
      <c r="D49" s="5">
        <v>55.79</v>
      </c>
    </row>
    <row r="50" spans="1:4" s="7" customFormat="1" ht="17.25" customHeight="1" x14ac:dyDescent="0.35">
      <c r="A50" s="2">
        <v>45</v>
      </c>
      <c r="B50" s="3" t="s">
        <v>49</v>
      </c>
      <c r="C50" s="6">
        <v>39</v>
      </c>
      <c r="D50" s="5">
        <v>39</v>
      </c>
    </row>
    <row r="51" spans="1:4" s="7" customFormat="1" ht="17.25" customHeight="1" x14ac:dyDescent="0.35">
      <c r="A51" s="2">
        <v>46</v>
      </c>
      <c r="B51" s="3" t="s">
        <v>50</v>
      </c>
      <c r="C51" s="6">
        <v>23.12</v>
      </c>
      <c r="D51" s="5">
        <v>61.49</v>
      </c>
    </row>
    <row r="52" spans="1:4" s="7" customFormat="1" ht="17.25" customHeight="1" x14ac:dyDescent="0.35">
      <c r="A52" s="2">
        <v>47</v>
      </c>
      <c r="B52" s="3" t="s">
        <v>51</v>
      </c>
      <c r="C52" s="6">
        <v>35.799999999999997</v>
      </c>
      <c r="D52" s="5">
        <v>48.75</v>
      </c>
    </row>
    <row r="53" spans="1:4" s="7" customFormat="1" ht="17.25" customHeight="1" x14ac:dyDescent="0.35">
      <c r="A53" s="2">
        <v>48</v>
      </c>
      <c r="B53" s="3" t="s">
        <v>52</v>
      </c>
      <c r="C53" s="6">
        <f>+(48+35)/2</f>
        <v>41.5</v>
      </c>
      <c r="D53" s="5">
        <f>(69.39+34.82)/2</f>
        <v>52.105000000000004</v>
      </c>
    </row>
    <row r="54" spans="1:4" s="7" customFormat="1" ht="23.25" customHeight="1" x14ac:dyDescent="0.35">
      <c r="A54" s="2">
        <v>49</v>
      </c>
      <c r="B54" s="3" t="s">
        <v>53</v>
      </c>
      <c r="C54" s="6">
        <v>37.93</v>
      </c>
      <c r="D54" s="5">
        <v>45.68</v>
      </c>
    </row>
    <row r="55" spans="1:4" s="7" customFormat="1" ht="24" customHeight="1" x14ac:dyDescent="0.35">
      <c r="A55" s="2">
        <v>50</v>
      </c>
      <c r="B55" s="3" t="s">
        <v>54</v>
      </c>
      <c r="C55" s="6">
        <v>20.12</v>
      </c>
      <c r="D55" s="5">
        <v>86.17</v>
      </c>
    </row>
    <row r="56" spans="1:4" s="7" customFormat="1" ht="24" customHeight="1" x14ac:dyDescent="0.35">
      <c r="A56" s="2">
        <v>51</v>
      </c>
      <c r="B56" s="3" t="s">
        <v>55</v>
      </c>
      <c r="C56" s="6">
        <v>28</v>
      </c>
      <c r="D56" s="5">
        <v>44.51</v>
      </c>
    </row>
    <row r="57" spans="1:4" s="7" customFormat="1" ht="17.25" customHeight="1" x14ac:dyDescent="0.35">
      <c r="A57" s="2"/>
      <c r="B57" s="9"/>
      <c r="C57" s="10">
        <f>AVERAGE(C6:C56)</f>
        <v>38.699887955182071</v>
      </c>
      <c r="D57" s="10">
        <f>AVERAGE(D6:D56)</f>
        <v>38.869235294117658</v>
      </c>
    </row>
    <row r="58" spans="1:4" x14ac:dyDescent="0.2">
      <c r="D58" s="13"/>
    </row>
    <row r="59" spans="1:4" x14ac:dyDescent="0.2">
      <c r="D59" s="14"/>
    </row>
    <row r="60" spans="1:4" s="17" customFormat="1" x14ac:dyDescent="0.2">
      <c r="A60" s="11"/>
      <c r="B60" s="1"/>
      <c r="C60" s="16"/>
      <c r="D60" s="1"/>
    </row>
    <row r="61" spans="1:4" s="17" customFormat="1" x14ac:dyDescent="0.2">
      <c r="A61" s="11"/>
      <c r="B61" s="1"/>
      <c r="C61" s="16"/>
      <c r="D61" s="1"/>
    </row>
    <row r="62" spans="1:4" s="17" customFormat="1" x14ac:dyDescent="0.2">
      <c r="A62" s="11"/>
      <c r="B62" s="1"/>
      <c r="C62" s="16"/>
      <c r="D62" s="1"/>
    </row>
    <row r="63" spans="1:4" s="17" customFormat="1" x14ac:dyDescent="0.2">
      <c r="A63" s="11"/>
      <c r="B63" s="1"/>
      <c r="C63" s="16"/>
      <c r="D63" s="1"/>
    </row>
    <row r="64" spans="1:4" s="17" customFormat="1" x14ac:dyDescent="0.2">
      <c r="A64" s="11"/>
      <c r="B64" s="1"/>
      <c r="C64" s="16"/>
      <c r="D64" s="1"/>
    </row>
    <row r="65" spans="1:4" s="17" customFormat="1" x14ac:dyDescent="0.2">
      <c r="A65" s="11"/>
      <c r="B65" s="1"/>
      <c r="C65" s="23"/>
      <c r="D65" s="1"/>
    </row>
    <row r="66" spans="1:4" s="17" customFormat="1" x14ac:dyDescent="0.2">
      <c r="A66" s="11"/>
      <c r="B66" s="1"/>
      <c r="C66" s="20"/>
      <c r="D66" s="1"/>
    </row>
    <row r="68" spans="1:4" s="17" customFormat="1" x14ac:dyDescent="0.2">
      <c r="A68" s="11"/>
      <c r="B68" s="1"/>
      <c r="C68" s="25"/>
    </row>
    <row r="69" spans="1:4" s="17" customFormat="1" x14ac:dyDescent="0.2">
      <c r="A69" s="11"/>
      <c r="B69" s="1"/>
      <c r="C69" s="25"/>
    </row>
    <row r="70" spans="1:4" s="17" customFormat="1" x14ac:dyDescent="0.2">
      <c r="A70" s="11"/>
      <c r="B70" s="1"/>
      <c r="C70" s="25"/>
    </row>
  </sheetData>
  <mergeCells count="6">
    <mergeCell ref="A1:D1"/>
    <mergeCell ref="A2:D2"/>
    <mergeCell ref="A3:D3"/>
    <mergeCell ref="A4:A5"/>
    <mergeCell ref="B4:B5"/>
    <mergeCell ref="C4:D4"/>
  </mergeCells>
  <pageMargins left="0.27559055118110237" right="0.27559055118110237" top="0.11811023622047245" bottom="0.11811023622047245" header="0.31496062992125984" footer="0.47244094488188981"/>
  <pageSetup paperSize="256" scale="81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0"/>
  <sheetViews>
    <sheetView tabSelected="1" zoomScale="110" zoomScaleNormal="110" workbookViewId="0">
      <pane xSplit="2" ySplit="5" topLeftCell="C9" activePane="bottomRight" state="frozen"/>
      <selection activeCell="G8" sqref="G8:G26"/>
      <selection pane="topRight" activeCell="G8" sqref="G8:G26"/>
      <selection pane="bottomLeft" activeCell="G8" sqref="G8:G26"/>
      <selection pane="bottomRight" activeCell="M21" sqref="M21"/>
    </sheetView>
  </sheetViews>
  <sheetFormatPr defaultColWidth="9.1796875" defaultRowHeight="10" x14ac:dyDescent="0.2"/>
  <cols>
    <col min="1" max="1" width="3.453125" style="11" customWidth="1"/>
    <col min="2" max="2" width="32.1796875" style="1" customWidth="1"/>
    <col min="3" max="3" width="19" style="12" customWidth="1"/>
    <col min="4" max="4" width="18.81640625" style="12" customWidth="1"/>
    <col min="5" max="5" width="8.1796875" style="12" customWidth="1"/>
    <col min="6" max="6" width="19.453125" style="21" customWidth="1"/>
    <col min="7" max="7" width="6.7265625" style="21" customWidth="1"/>
    <col min="8" max="8" width="7" style="12" customWidth="1"/>
    <col min="9" max="9" width="9.453125" style="1" customWidth="1"/>
    <col min="10" max="16384" width="9.1796875" style="1"/>
  </cols>
  <sheetData>
    <row r="1" spans="1:9" ht="15" customHeight="1" x14ac:dyDescent="0.2">
      <c r="A1" s="32" t="s">
        <v>60</v>
      </c>
      <c r="B1" s="32" t="s">
        <v>0</v>
      </c>
      <c r="C1" s="32"/>
      <c r="D1" s="32"/>
      <c r="E1" s="32"/>
      <c r="F1" s="32"/>
      <c r="G1" s="32"/>
      <c r="H1" s="32"/>
      <c r="I1" s="32"/>
    </row>
    <row r="2" spans="1:9" ht="15" customHeight="1" x14ac:dyDescent="0.2">
      <c r="A2" s="32" t="s">
        <v>63</v>
      </c>
      <c r="B2" s="32"/>
      <c r="C2" s="32"/>
      <c r="D2" s="32"/>
      <c r="E2" s="32"/>
      <c r="F2" s="32"/>
      <c r="G2" s="32"/>
      <c r="H2" s="32"/>
      <c r="I2" s="32"/>
    </row>
    <row r="3" spans="1:9" ht="15" customHeight="1" x14ac:dyDescent="0.2">
      <c r="A3" s="33"/>
      <c r="B3" s="33"/>
      <c r="C3" s="33"/>
      <c r="D3" s="33"/>
      <c r="E3" s="33"/>
      <c r="F3" s="33"/>
      <c r="G3" s="33"/>
      <c r="H3" s="33"/>
      <c r="I3" s="33"/>
    </row>
    <row r="4" spans="1:9" ht="15" customHeight="1" x14ac:dyDescent="0.2">
      <c r="A4" s="34" t="s">
        <v>1</v>
      </c>
      <c r="B4" s="34" t="s">
        <v>2</v>
      </c>
      <c r="C4" s="38" t="s">
        <v>3</v>
      </c>
      <c r="D4" s="40" t="s">
        <v>56</v>
      </c>
      <c r="E4" s="40"/>
      <c r="F4" s="40" t="s">
        <v>57</v>
      </c>
      <c r="G4" s="40"/>
      <c r="H4" s="36" t="s">
        <v>58</v>
      </c>
      <c r="I4" s="37"/>
    </row>
    <row r="5" spans="1:9" ht="15" customHeight="1" x14ac:dyDescent="0.2">
      <c r="A5" s="35"/>
      <c r="B5" s="35"/>
      <c r="C5" s="39"/>
      <c r="D5" s="28" t="s">
        <v>61</v>
      </c>
      <c r="E5" s="28" t="s">
        <v>62</v>
      </c>
      <c r="F5" s="28" t="s">
        <v>61</v>
      </c>
      <c r="G5" s="28" t="s">
        <v>62</v>
      </c>
      <c r="H5" s="27" t="s">
        <v>59</v>
      </c>
      <c r="I5" s="26" t="s">
        <v>4</v>
      </c>
    </row>
    <row r="6" spans="1:9" s="7" customFormat="1" ht="23.25" customHeight="1" x14ac:dyDescent="0.35">
      <c r="A6" s="2">
        <v>1</v>
      </c>
      <c r="B6" s="3" t="s">
        <v>5</v>
      </c>
      <c r="C6" s="4">
        <v>139846950000</v>
      </c>
      <c r="D6" s="4">
        <v>6672249140</v>
      </c>
      <c r="E6" s="29">
        <f>D6/C6*100</f>
        <v>4.7711080863758557</v>
      </c>
      <c r="F6" s="6">
        <f>D6</f>
        <v>6672249140</v>
      </c>
      <c r="G6" s="6">
        <f>F6/C6*100</f>
        <v>4.7711080863758557</v>
      </c>
      <c r="H6" s="6">
        <v>11.92</v>
      </c>
      <c r="I6" s="5">
        <v>21.45</v>
      </c>
    </row>
    <row r="7" spans="1:9" s="7" customFormat="1" ht="17.25" customHeight="1" x14ac:dyDescent="0.35">
      <c r="A7" s="2">
        <v>2</v>
      </c>
      <c r="B7" s="3" t="s">
        <v>6</v>
      </c>
      <c r="C7" s="30">
        <v>123912297000</v>
      </c>
      <c r="D7" s="4">
        <v>46166563497</v>
      </c>
      <c r="E7" s="29">
        <f t="shared" ref="E7:E56" si="0">D7/C7*100</f>
        <v>37.257451128518746</v>
      </c>
      <c r="F7" s="6">
        <v>45063111999</v>
      </c>
      <c r="G7" s="6">
        <f t="shared" ref="G7:G56" si="1">F7/C7*100</f>
        <v>36.366941046214322</v>
      </c>
      <c r="H7" s="6">
        <v>32.06</v>
      </c>
      <c r="I7" s="5">
        <v>36.369999999999997</v>
      </c>
    </row>
    <row r="8" spans="1:9" s="8" customFormat="1" ht="22.5" customHeight="1" x14ac:dyDescent="0.35">
      <c r="A8" s="2">
        <v>3</v>
      </c>
      <c r="B8" s="3" t="s">
        <v>7</v>
      </c>
      <c r="C8" s="4">
        <v>96729039000</v>
      </c>
      <c r="D8" s="4">
        <v>46332813720</v>
      </c>
      <c r="E8" s="29">
        <f t="shared" si="0"/>
        <v>47.89959064929819</v>
      </c>
      <c r="F8" s="6">
        <f>D8</f>
        <v>46332813720</v>
      </c>
      <c r="G8" s="6">
        <f t="shared" si="1"/>
        <v>47.89959064929819</v>
      </c>
      <c r="H8" s="6">
        <v>48.58</v>
      </c>
      <c r="I8" s="5">
        <v>47.9</v>
      </c>
    </row>
    <row r="9" spans="1:9" s="8" customFormat="1" ht="21.75" customHeight="1" x14ac:dyDescent="0.35">
      <c r="A9" s="2">
        <v>4</v>
      </c>
      <c r="B9" s="3" t="s">
        <v>8</v>
      </c>
      <c r="C9" s="4">
        <v>95406927000</v>
      </c>
      <c r="D9" s="4">
        <v>4919594596</v>
      </c>
      <c r="E9" s="29">
        <f t="shared" si="0"/>
        <v>5.1564333436711571</v>
      </c>
      <c r="F9" s="6">
        <f t="shared" ref="F9:F16" si="2">D9</f>
        <v>4919594596</v>
      </c>
      <c r="G9" s="6">
        <f t="shared" si="1"/>
        <v>5.1564333436711571</v>
      </c>
      <c r="H9" s="6">
        <v>20.3</v>
      </c>
      <c r="I9" s="5">
        <v>5.1559999999999997</v>
      </c>
    </row>
    <row r="10" spans="1:9" s="8" customFormat="1" ht="21.75" customHeight="1" x14ac:dyDescent="0.35">
      <c r="A10" s="2">
        <v>5</v>
      </c>
      <c r="B10" s="3" t="s">
        <v>9</v>
      </c>
      <c r="C10" s="4">
        <v>37319394000</v>
      </c>
      <c r="D10" s="4">
        <v>19844855428</v>
      </c>
      <c r="E10" s="29">
        <f t="shared" si="0"/>
        <v>53.175717236994792</v>
      </c>
      <c r="F10" s="6">
        <f t="shared" si="2"/>
        <v>19844855428</v>
      </c>
      <c r="G10" s="6">
        <f t="shared" si="1"/>
        <v>53.175717236994792</v>
      </c>
      <c r="H10" s="6">
        <v>43.3</v>
      </c>
      <c r="I10" s="5">
        <v>51.71</v>
      </c>
    </row>
    <row r="11" spans="1:9" s="8" customFormat="1" ht="17.25" customHeight="1" x14ac:dyDescent="0.35">
      <c r="A11" s="2">
        <v>6</v>
      </c>
      <c r="B11" s="3" t="s">
        <v>10</v>
      </c>
      <c r="C11" s="4">
        <v>774065000</v>
      </c>
      <c r="D11" s="4">
        <v>191395259</v>
      </c>
      <c r="E11" s="29">
        <f t="shared" si="0"/>
        <v>24.725993165948594</v>
      </c>
      <c r="F11" s="6">
        <f t="shared" si="2"/>
        <v>191395259</v>
      </c>
      <c r="G11" s="6">
        <f t="shared" si="1"/>
        <v>24.725993165948594</v>
      </c>
      <c r="H11" s="6">
        <v>34</v>
      </c>
      <c r="I11" s="5">
        <v>26</v>
      </c>
    </row>
    <row r="12" spans="1:9" s="8" customFormat="1" ht="17.25" customHeight="1" x14ac:dyDescent="0.35">
      <c r="A12" s="2">
        <v>7</v>
      </c>
      <c r="B12" s="3" t="s">
        <v>11</v>
      </c>
      <c r="C12" s="4">
        <v>3113294000</v>
      </c>
      <c r="D12" s="4">
        <v>1488004100</v>
      </c>
      <c r="E12" s="29">
        <f t="shared" si="0"/>
        <v>47.795168075999243</v>
      </c>
      <c r="F12" s="6">
        <f t="shared" si="2"/>
        <v>1488004100</v>
      </c>
      <c r="G12" s="6">
        <f t="shared" si="1"/>
        <v>47.795168075999243</v>
      </c>
      <c r="H12" s="6">
        <v>51.11</v>
      </c>
      <c r="I12" s="5">
        <v>47.8</v>
      </c>
    </row>
    <row r="13" spans="1:9" s="8" customFormat="1" ht="42" customHeight="1" x14ac:dyDescent="0.35">
      <c r="A13" s="2">
        <v>8</v>
      </c>
      <c r="B13" s="3" t="s">
        <v>12</v>
      </c>
      <c r="C13" s="4">
        <v>6585615000</v>
      </c>
      <c r="D13" s="4">
        <v>1023800068</v>
      </c>
      <c r="E13" s="29">
        <f t="shared" si="0"/>
        <v>15.546005467978313</v>
      </c>
      <c r="F13" s="4">
        <f t="shared" si="2"/>
        <v>1023800068</v>
      </c>
      <c r="G13" s="6">
        <f t="shared" si="1"/>
        <v>15.546005467978313</v>
      </c>
      <c r="H13" s="6">
        <v>27.13</v>
      </c>
      <c r="I13" s="5">
        <v>29.65</v>
      </c>
    </row>
    <row r="14" spans="1:9" s="7" customFormat="1" ht="20" x14ac:dyDescent="0.35">
      <c r="A14" s="2">
        <v>9</v>
      </c>
      <c r="B14" s="3" t="s">
        <v>13</v>
      </c>
      <c r="C14" s="4">
        <v>1752418000</v>
      </c>
      <c r="D14" s="4">
        <v>623955533</v>
      </c>
      <c r="E14" s="29">
        <f t="shared" si="0"/>
        <v>35.605405388440431</v>
      </c>
      <c r="F14" s="6">
        <f t="shared" si="2"/>
        <v>623955533</v>
      </c>
      <c r="G14" s="6">
        <f t="shared" si="1"/>
        <v>35.605405388440431</v>
      </c>
      <c r="H14" s="6">
        <v>26</v>
      </c>
      <c r="I14" s="5">
        <v>35.61</v>
      </c>
    </row>
    <row r="15" spans="1:9" s="7" customFormat="1" ht="33.75" customHeight="1" x14ac:dyDescent="0.35">
      <c r="A15" s="2">
        <v>10</v>
      </c>
      <c r="B15" s="3" t="s">
        <v>14</v>
      </c>
      <c r="C15" s="4">
        <v>7356990000</v>
      </c>
      <c r="D15" s="4">
        <v>2358051761</v>
      </c>
      <c r="E15" s="29">
        <f t="shared" si="0"/>
        <v>32.051854916208939</v>
      </c>
      <c r="F15" s="6">
        <f t="shared" si="2"/>
        <v>2358051761</v>
      </c>
      <c r="G15" s="6">
        <f t="shared" si="1"/>
        <v>32.051854916208939</v>
      </c>
      <c r="H15" s="6">
        <v>23.23</v>
      </c>
      <c r="I15" s="5">
        <v>21.32</v>
      </c>
    </row>
    <row r="16" spans="1:9" s="7" customFormat="1" ht="23.25" customHeight="1" x14ac:dyDescent="0.35">
      <c r="A16" s="2">
        <v>11</v>
      </c>
      <c r="B16" s="3" t="s">
        <v>15</v>
      </c>
      <c r="C16" s="4">
        <v>5110494000</v>
      </c>
      <c r="D16" s="4">
        <v>1100551796</v>
      </c>
      <c r="E16" s="29">
        <f t="shared" si="0"/>
        <v>21.535135272637049</v>
      </c>
      <c r="F16" s="6">
        <f t="shared" si="2"/>
        <v>1100551796</v>
      </c>
      <c r="G16" s="6">
        <f t="shared" si="1"/>
        <v>21.535135272637049</v>
      </c>
      <c r="H16" s="6">
        <v>19.420000000000002</v>
      </c>
      <c r="I16" s="5">
        <v>30.08</v>
      </c>
    </row>
    <row r="17" spans="1:9" s="7" customFormat="1" ht="21.75" customHeight="1" x14ac:dyDescent="0.35">
      <c r="A17" s="2">
        <v>12</v>
      </c>
      <c r="B17" s="3" t="s">
        <v>16</v>
      </c>
      <c r="C17" s="4">
        <v>6066398000</v>
      </c>
      <c r="D17" s="4">
        <v>1121301073</v>
      </c>
      <c r="E17" s="29">
        <f t="shared" si="0"/>
        <v>18.483803288211558</v>
      </c>
      <c r="F17" s="6">
        <f>D17</f>
        <v>1121301073</v>
      </c>
      <c r="G17" s="6">
        <f t="shared" si="1"/>
        <v>18.483803288211558</v>
      </c>
      <c r="H17" s="6">
        <v>28.24</v>
      </c>
      <c r="I17" s="5">
        <v>18.48</v>
      </c>
    </row>
    <row r="18" spans="1:9" s="7" customFormat="1" ht="17.25" customHeight="1" x14ac:dyDescent="0.35">
      <c r="A18" s="2">
        <v>13</v>
      </c>
      <c r="B18" s="3" t="s">
        <v>17</v>
      </c>
      <c r="C18" s="4">
        <v>6683471000</v>
      </c>
      <c r="D18" s="4">
        <v>4170503107</v>
      </c>
      <c r="E18" s="29">
        <f t="shared" si="0"/>
        <v>62.400257396194277</v>
      </c>
      <c r="F18" s="6">
        <f>D18</f>
        <v>4170503107</v>
      </c>
      <c r="G18" s="6">
        <f t="shared" si="1"/>
        <v>62.400257396194277</v>
      </c>
      <c r="H18" s="6">
        <v>80.790000000000006</v>
      </c>
      <c r="I18" s="5">
        <v>80.790000000000006</v>
      </c>
    </row>
    <row r="19" spans="1:9" s="7" customFormat="1" ht="17.25" customHeight="1" x14ac:dyDescent="0.35">
      <c r="A19" s="2">
        <v>14</v>
      </c>
      <c r="B19" s="3" t="s">
        <v>18</v>
      </c>
      <c r="C19" s="4">
        <v>10374488000</v>
      </c>
      <c r="D19" s="4">
        <v>5233902977</v>
      </c>
      <c r="E19" s="29">
        <f t="shared" si="0"/>
        <v>50.449747274275126</v>
      </c>
      <c r="F19" s="6">
        <f t="shared" ref="F19:F27" si="3">D19</f>
        <v>5233902977</v>
      </c>
      <c r="G19" s="6">
        <f t="shared" si="1"/>
        <v>50.449747274275126</v>
      </c>
      <c r="H19" s="6">
        <v>36</v>
      </c>
      <c r="I19" s="5">
        <v>36</v>
      </c>
    </row>
    <row r="20" spans="1:9" s="7" customFormat="1" ht="23.25" customHeight="1" x14ac:dyDescent="0.35">
      <c r="A20" s="2">
        <v>15</v>
      </c>
      <c r="B20" s="3" t="s">
        <v>19</v>
      </c>
      <c r="C20" s="4">
        <v>811818000</v>
      </c>
      <c r="D20" s="4">
        <v>199909600</v>
      </c>
      <c r="E20" s="29">
        <f t="shared" si="0"/>
        <v>24.624928247464332</v>
      </c>
      <c r="F20" s="6">
        <f t="shared" si="3"/>
        <v>199909600</v>
      </c>
      <c r="G20" s="6">
        <f t="shared" si="1"/>
        <v>24.624928247464332</v>
      </c>
      <c r="H20" s="6">
        <v>37</v>
      </c>
      <c r="I20" s="5">
        <v>37</v>
      </c>
    </row>
    <row r="21" spans="1:9" s="7" customFormat="1" ht="17.25" customHeight="1" x14ac:dyDescent="0.35">
      <c r="A21" s="2">
        <v>16</v>
      </c>
      <c r="B21" s="3" t="s">
        <v>20</v>
      </c>
      <c r="C21" s="4">
        <v>7669283000</v>
      </c>
      <c r="D21" s="4">
        <v>1830652793</v>
      </c>
      <c r="E21" s="29">
        <f t="shared" si="0"/>
        <v>23.869934034250658</v>
      </c>
      <c r="F21" s="6">
        <f t="shared" si="3"/>
        <v>1830652793</v>
      </c>
      <c r="G21" s="6">
        <f t="shared" si="1"/>
        <v>23.869934034250658</v>
      </c>
      <c r="H21" s="6">
        <v>33.1</v>
      </c>
      <c r="I21" s="5">
        <v>23.64</v>
      </c>
    </row>
    <row r="22" spans="1:9" s="7" customFormat="1" ht="17.25" customHeight="1" x14ac:dyDescent="0.35">
      <c r="A22" s="2">
        <v>17</v>
      </c>
      <c r="B22" s="3" t="s">
        <v>21</v>
      </c>
      <c r="C22" s="4">
        <v>757669000</v>
      </c>
      <c r="D22" s="4">
        <v>383807470</v>
      </c>
      <c r="E22" s="29">
        <f t="shared" si="0"/>
        <v>50.65635125628738</v>
      </c>
      <c r="F22" s="6">
        <f t="shared" si="3"/>
        <v>383807470</v>
      </c>
      <c r="G22" s="6">
        <f t="shared" si="1"/>
        <v>50.65635125628738</v>
      </c>
      <c r="H22" s="6">
        <v>67</v>
      </c>
      <c r="I22" s="5">
        <v>65</v>
      </c>
    </row>
    <row r="23" spans="1:9" s="7" customFormat="1" ht="17.25" customHeight="1" x14ac:dyDescent="0.35">
      <c r="A23" s="2">
        <v>18</v>
      </c>
      <c r="B23" s="3" t="s">
        <v>22</v>
      </c>
      <c r="C23" s="4">
        <v>5368348000</v>
      </c>
      <c r="D23" s="4">
        <v>1393350847</v>
      </c>
      <c r="E23" s="29">
        <f t="shared" si="0"/>
        <v>25.954927791566419</v>
      </c>
      <c r="F23" s="6">
        <f t="shared" si="3"/>
        <v>1393350847</v>
      </c>
      <c r="G23" s="6">
        <f t="shared" si="1"/>
        <v>25.954927791566419</v>
      </c>
      <c r="H23" s="6">
        <v>38.35</v>
      </c>
      <c r="I23" s="5">
        <v>43.24</v>
      </c>
    </row>
    <row r="24" spans="1:9" s="7" customFormat="1" ht="17.25" customHeight="1" x14ac:dyDescent="0.35">
      <c r="A24" s="2">
        <v>19</v>
      </c>
      <c r="B24" s="3" t="s">
        <v>23</v>
      </c>
      <c r="C24" s="4">
        <v>8244805000</v>
      </c>
      <c r="D24" s="4">
        <v>2947183490</v>
      </c>
      <c r="E24" s="29">
        <f t="shared" si="0"/>
        <v>35.745945355893802</v>
      </c>
      <c r="F24" s="6">
        <f t="shared" si="3"/>
        <v>2947183490</v>
      </c>
      <c r="G24" s="6">
        <f t="shared" si="1"/>
        <v>35.745945355893802</v>
      </c>
      <c r="H24" s="6">
        <v>35.14</v>
      </c>
      <c r="I24" s="5">
        <v>36.450000000000003</v>
      </c>
    </row>
    <row r="25" spans="1:9" s="7" customFormat="1" ht="17.25" customHeight="1" x14ac:dyDescent="0.35">
      <c r="A25" s="2">
        <v>20</v>
      </c>
      <c r="B25" s="3" t="s">
        <v>24</v>
      </c>
      <c r="C25" s="4">
        <v>276003000</v>
      </c>
      <c r="D25" s="4">
        <v>137365746</v>
      </c>
      <c r="E25" s="29">
        <f t="shared" si="0"/>
        <v>49.769656851555958</v>
      </c>
      <c r="F25" s="6">
        <f t="shared" si="3"/>
        <v>137365746</v>
      </c>
      <c r="G25" s="6">
        <f t="shared" si="1"/>
        <v>49.769656851555958</v>
      </c>
      <c r="H25" s="6">
        <v>51.14</v>
      </c>
      <c r="I25" s="5">
        <v>49.77</v>
      </c>
    </row>
    <row r="26" spans="1:9" s="7" customFormat="1" ht="17.25" customHeight="1" x14ac:dyDescent="0.35">
      <c r="A26" s="2">
        <v>21</v>
      </c>
      <c r="B26" s="3" t="s">
        <v>25</v>
      </c>
      <c r="C26" s="4">
        <v>40999271000</v>
      </c>
      <c r="D26" s="4">
        <v>12484507812</v>
      </c>
      <c r="E26" s="29">
        <f t="shared" si="0"/>
        <v>30.450560479477794</v>
      </c>
      <c r="F26" s="6">
        <f t="shared" si="3"/>
        <v>12484507812</v>
      </c>
      <c r="G26" s="6">
        <f t="shared" si="1"/>
        <v>30.450560479477794</v>
      </c>
      <c r="H26" s="6">
        <v>38.78</v>
      </c>
      <c r="I26" s="5">
        <v>30.45</v>
      </c>
    </row>
    <row r="27" spans="1:9" s="7" customFormat="1" ht="17.25" customHeight="1" x14ac:dyDescent="0.35">
      <c r="A27" s="2">
        <v>22</v>
      </c>
      <c r="B27" s="3" t="s">
        <v>26</v>
      </c>
      <c r="C27" s="4">
        <v>458478000</v>
      </c>
      <c r="D27" s="4">
        <v>128323807</v>
      </c>
      <c r="E27" s="29">
        <f t="shared" si="0"/>
        <v>27.989087153582069</v>
      </c>
      <c r="F27" s="6">
        <f t="shared" si="3"/>
        <v>128323807</v>
      </c>
      <c r="G27" s="6">
        <f t="shared" si="1"/>
        <v>27.989087153582069</v>
      </c>
      <c r="H27" s="6">
        <v>27.98</v>
      </c>
      <c r="I27" s="5">
        <v>27.98</v>
      </c>
    </row>
    <row r="28" spans="1:9" s="7" customFormat="1" ht="17.25" customHeight="1" x14ac:dyDescent="0.35">
      <c r="A28" s="2">
        <v>23</v>
      </c>
      <c r="B28" s="3" t="s">
        <v>27</v>
      </c>
      <c r="C28" s="4">
        <v>121579000</v>
      </c>
      <c r="D28" s="4">
        <v>59550221</v>
      </c>
      <c r="E28" s="29">
        <f t="shared" si="0"/>
        <v>48.980680051653657</v>
      </c>
      <c r="F28" s="6">
        <f>D28</f>
        <v>59550221</v>
      </c>
      <c r="G28" s="6">
        <f t="shared" si="1"/>
        <v>48.980680051653657</v>
      </c>
      <c r="H28" s="6">
        <v>30</v>
      </c>
      <c r="I28" s="5">
        <v>55.24</v>
      </c>
    </row>
    <row r="29" spans="1:9" s="7" customFormat="1" ht="17.25" customHeight="1" x14ac:dyDescent="0.35">
      <c r="A29" s="2">
        <v>24</v>
      </c>
      <c r="B29" s="3" t="s">
        <v>28</v>
      </c>
      <c r="C29" s="4">
        <v>116394000</v>
      </c>
      <c r="D29" s="4">
        <v>35861880</v>
      </c>
      <c r="E29" s="29">
        <f t="shared" si="0"/>
        <v>30.810763441414508</v>
      </c>
      <c r="F29" s="6">
        <f>D29</f>
        <v>35861880</v>
      </c>
      <c r="G29" s="6">
        <f t="shared" si="1"/>
        <v>30.810763441414508</v>
      </c>
      <c r="H29" s="6">
        <v>33.85</v>
      </c>
      <c r="I29" s="5">
        <v>30.81</v>
      </c>
    </row>
    <row r="30" spans="1:9" s="7" customFormat="1" ht="17.25" customHeight="1" x14ac:dyDescent="0.35">
      <c r="A30" s="2">
        <v>25</v>
      </c>
      <c r="B30" s="3" t="s">
        <v>29</v>
      </c>
      <c r="C30" s="4">
        <v>1370678000</v>
      </c>
      <c r="D30" s="4">
        <v>257299518</v>
      </c>
      <c r="E30" s="29">
        <f t="shared" si="0"/>
        <v>18.771696780717281</v>
      </c>
      <c r="F30" s="6">
        <v>310341186</v>
      </c>
      <c r="G30" s="6">
        <f t="shared" si="1"/>
        <v>22.641436281898446</v>
      </c>
      <c r="H30" s="6">
        <v>42.8</v>
      </c>
      <c r="I30" s="5">
        <v>44</v>
      </c>
    </row>
    <row r="31" spans="1:9" s="7" customFormat="1" ht="17.25" customHeight="1" x14ac:dyDescent="0.35">
      <c r="A31" s="2">
        <v>26</v>
      </c>
      <c r="B31" s="3" t="s">
        <v>30</v>
      </c>
      <c r="C31" s="4">
        <v>11035836000</v>
      </c>
      <c r="D31" s="4">
        <v>2084199284</v>
      </c>
      <c r="E31" s="29">
        <f t="shared" si="0"/>
        <v>18.885739911321625</v>
      </c>
      <c r="F31" s="6">
        <f>D31</f>
        <v>2084199284</v>
      </c>
      <c r="G31" s="6">
        <f t="shared" si="1"/>
        <v>18.885739911321625</v>
      </c>
      <c r="H31" s="6">
        <v>25</v>
      </c>
      <c r="I31" s="5">
        <v>18.89</v>
      </c>
    </row>
    <row r="32" spans="1:9" s="7" customFormat="1" ht="17.25" customHeight="1" x14ac:dyDescent="0.35">
      <c r="A32" s="2">
        <v>27</v>
      </c>
      <c r="B32" s="3" t="s">
        <v>31</v>
      </c>
      <c r="C32" s="4">
        <v>409476000</v>
      </c>
      <c r="D32" s="4">
        <v>119765390</v>
      </c>
      <c r="E32" s="29">
        <f t="shared" si="0"/>
        <v>29.248451679707728</v>
      </c>
      <c r="F32" s="6">
        <f t="shared" ref="F32:F42" si="4">D32</f>
        <v>119765390</v>
      </c>
      <c r="G32" s="6">
        <f t="shared" si="1"/>
        <v>29.248451679707728</v>
      </c>
      <c r="H32" s="6">
        <v>38.6</v>
      </c>
      <c r="I32" s="5">
        <v>29.25</v>
      </c>
    </row>
    <row r="33" spans="1:9" s="7" customFormat="1" ht="17.25" customHeight="1" x14ac:dyDescent="0.35">
      <c r="A33" s="2">
        <v>28</v>
      </c>
      <c r="B33" s="3" t="s">
        <v>32</v>
      </c>
      <c r="C33" s="4">
        <v>1749013000</v>
      </c>
      <c r="D33" s="4">
        <v>369651946</v>
      </c>
      <c r="E33" s="29">
        <f t="shared" si="0"/>
        <v>21.134888419925982</v>
      </c>
      <c r="F33" s="6">
        <f t="shared" si="4"/>
        <v>369651946</v>
      </c>
      <c r="G33" s="6">
        <f t="shared" si="1"/>
        <v>21.134888419925982</v>
      </c>
      <c r="H33" s="6">
        <v>41.67</v>
      </c>
      <c r="I33" s="5">
        <v>41.67</v>
      </c>
    </row>
    <row r="34" spans="1:9" s="7" customFormat="1" ht="17.25" customHeight="1" x14ac:dyDescent="0.35">
      <c r="A34" s="2">
        <v>29</v>
      </c>
      <c r="B34" s="3" t="s">
        <v>33</v>
      </c>
      <c r="C34" s="4">
        <v>32416211000</v>
      </c>
      <c r="D34" s="4">
        <v>11992529133</v>
      </c>
      <c r="E34" s="29">
        <f t="shared" si="0"/>
        <v>36.995468511110076</v>
      </c>
      <c r="F34" s="6">
        <f t="shared" si="4"/>
        <v>11992529133</v>
      </c>
      <c r="G34" s="6">
        <f t="shared" si="1"/>
        <v>36.995468511110076</v>
      </c>
      <c r="H34" s="6">
        <v>27.14</v>
      </c>
      <c r="I34" s="5">
        <v>37.29</v>
      </c>
    </row>
    <row r="35" spans="1:9" s="7" customFormat="1" ht="17.25" customHeight="1" x14ac:dyDescent="0.35">
      <c r="A35" s="2">
        <v>30</v>
      </c>
      <c r="B35" s="3" t="s">
        <v>34</v>
      </c>
      <c r="C35" s="4">
        <v>571314000</v>
      </c>
      <c r="D35" s="4">
        <v>283706411</v>
      </c>
      <c r="E35" s="29">
        <f t="shared" si="0"/>
        <v>49.658578469983233</v>
      </c>
      <c r="F35" s="6">
        <f t="shared" si="4"/>
        <v>283706411</v>
      </c>
      <c r="G35" s="6">
        <f t="shared" si="1"/>
        <v>49.658578469983233</v>
      </c>
      <c r="H35" s="6">
        <v>49.2</v>
      </c>
      <c r="I35" s="5">
        <v>49.66</v>
      </c>
    </row>
    <row r="36" spans="1:9" s="7" customFormat="1" ht="17.25" customHeight="1" x14ac:dyDescent="0.35">
      <c r="A36" s="2">
        <v>31</v>
      </c>
      <c r="B36" s="3" t="s">
        <v>35</v>
      </c>
      <c r="C36" s="4">
        <v>593445000</v>
      </c>
      <c r="D36" s="4">
        <v>243778503</v>
      </c>
      <c r="E36" s="29">
        <f t="shared" si="0"/>
        <v>41.078533478249881</v>
      </c>
      <c r="F36" s="6">
        <f t="shared" si="4"/>
        <v>243778503</v>
      </c>
      <c r="G36" s="6">
        <f t="shared" si="1"/>
        <v>41.078533478249881</v>
      </c>
      <c r="H36" s="6">
        <v>41.08</v>
      </c>
      <c r="I36" s="5">
        <v>41.08</v>
      </c>
    </row>
    <row r="37" spans="1:9" s="7" customFormat="1" ht="17.25" customHeight="1" x14ac:dyDescent="0.35">
      <c r="A37" s="2">
        <v>32</v>
      </c>
      <c r="B37" s="3" t="s">
        <v>36</v>
      </c>
      <c r="C37" s="4">
        <v>840525000</v>
      </c>
      <c r="D37" s="4">
        <v>385760142</v>
      </c>
      <c r="E37" s="29">
        <f t="shared" si="0"/>
        <v>45.895141964843397</v>
      </c>
      <c r="F37" s="6">
        <f t="shared" si="4"/>
        <v>385760142</v>
      </c>
      <c r="G37" s="6">
        <f t="shared" si="1"/>
        <v>45.895141964843397</v>
      </c>
      <c r="H37" s="6">
        <v>35.43</v>
      </c>
      <c r="I37" s="5">
        <v>45.9</v>
      </c>
    </row>
    <row r="38" spans="1:9" s="7" customFormat="1" ht="17.25" customHeight="1" x14ac:dyDescent="0.35">
      <c r="A38" s="2">
        <v>33</v>
      </c>
      <c r="B38" s="3" t="s">
        <v>37</v>
      </c>
      <c r="C38" s="4">
        <v>904756000</v>
      </c>
      <c r="D38" s="4">
        <v>440668215</v>
      </c>
      <c r="E38" s="29">
        <f t="shared" si="0"/>
        <v>48.705752158593036</v>
      </c>
      <c r="F38" s="6">
        <f t="shared" si="4"/>
        <v>440668215</v>
      </c>
      <c r="G38" s="6">
        <f t="shared" si="1"/>
        <v>48.705752158593036</v>
      </c>
      <c r="H38" s="6">
        <v>48.71</v>
      </c>
      <c r="I38" s="5">
        <v>48.71</v>
      </c>
    </row>
    <row r="39" spans="1:9" s="7" customFormat="1" ht="17.25" customHeight="1" x14ac:dyDescent="0.35">
      <c r="A39" s="2">
        <v>34</v>
      </c>
      <c r="B39" s="3" t="s">
        <v>38</v>
      </c>
      <c r="C39" s="4">
        <v>882126000</v>
      </c>
      <c r="D39" s="4">
        <v>195329581</v>
      </c>
      <c r="E39" s="29">
        <f t="shared" si="0"/>
        <v>22.143047705203113</v>
      </c>
      <c r="F39" s="6">
        <f t="shared" si="4"/>
        <v>195329581</v>
      </c>
      <c r="G39" s="6">
        <f t="shared" si="1"/>
        <v>22.143047705203113</v>
      </c>
      <c r="H39" s="6">
        <f>(65+105+110+110)/7</f>
        <v>55.714285714285715</v>
      </c>
      <c r="I39" s="5">
        <v>22.14</v>
      </c>
    </row>
    <row r="40" spans="1:9" s="7" customFormat="1" ht="17.25" customHeight="1" x14ac:dyDescent="0.35">
      <c r="A40" s="2">
        <v>35</v>
      </c>
      <c r="B40" s="3" t="s">
        <v>39</v>
      </c>
      <c r="C40" s="4">
        <v>977693000</v>
      </c>
      <c r="D40" s="4">
        <v>122492211</v>
      </c>
      <c r="E40" s="29">
        <f t="shared" si="0"/>
        <v>12.528698783769549</v>
      </c>
      <c r="F40" s="6">
        <f t="shared" si="4"/>
        <v>122492211</v>
      </c>
      <c r="G40" s="6">
        <f t="shared" si="1"/>
        <v>12.528698783769549</v>
      </c>
      <c r="H40" s="6">
        <v>38.869999999999997</v>
      </c>
      <c r="I40" s="5">
        <v>12.53</v>
      </c>
    </row>
    <row r="41" spans="1:9" s="7" customFormat="1" ht="17.25" customHeight="1" x14ac:dyDescent="0.35">
      <c r="A41" s="2">
        <v>36</v>
      </c>
      <c r="B41" s="3" t="s">
        <v>40</v>
      </c>
      <c r="C41" s="4">
        <v>902118000</v>
      </c>
      <c r="D41" s="4">
        <v>521775182</v>
      </c>
      <c r="E41" s="29">
        <f t="shared" si="0"/>
        <v>57.838905996776482</v>
      </c>
      <c r="F41" s="6">
        <f t="shared" si="4"/>
        <v>521775182</v>
      </c>
      <c r="G41" s="6">
        <f t="shared" si="1"/>
        <v>57.838905996776482</v>
      </c>
      <c r="H41" s="6">
        <v>47.95</v>
      </c>
      <c r="I41" s="5">
        <v>49</v>
      </c>
    </row>
    <row r="42" spans="1:9" s="7" customFormat="1" ht="17.25" customHeight="1" x14ac:dyDescent="0.35">
      <c r="A42" s="2">
        <v>37</v>
      </c>
      <c r="B42" s="3" t="s">
        <v>41</v>
      </c>
      <c r="C42" s="4">
        <v>739748000</v>
      </c>
      <c r="D42" s="4">
        <v>128470293</v>
      </c>
      <c r="E42" s="29">
        <f t="shared" si="0"/>
        <v>17.366764492773214</v>
      </c>
      <c r="F42" s="6">
        <f t="shared" si="4"/>
        <v>128470293</v>
      </c>
      <c r="G42" s="6">
        <f t="shared" si="1"/>
        <v>17.366764492773214</v>
      </c>
      <c r="H42" s="6">
        <v>26</v>
      </c>
      <c r="I42" s="5">
        <v>17.37</v>
      </c>
    </row>
    <row r="43" spans="1:9" s="7" customFormat="1" ht="17.25" customHeight="1" x14ac:dyDescent="0.35">
      <c r="A43" s="2">
        <v>38</v>
      </c>
      <c r="B43" s="3" t="s">
        <v>42</v>
      </c>
      <c r="C43" s="4">
        <v>908931000</v>
      </c>
      <c r="D43" s="4">
        <v>87773164</v>
      </c>
      <c r="E43" s="29">
        <f t="shared" si="0"/>
        <v>9.6567466617378006</v>
      </c>
      <c r="F43" s="6">
        <f>D43</f>
        <v>87773164</v>
      </c>
      <c r="G43" s="6">
        <f t="shared" si="1"/>
        <v>9.6567466617378006</v>
      </c>
      <c r="H43" s="6">
        <v>40</v>
      </c>
      <c r="I43" s="5">
        <v>9.66</v>
      </c>
    </row>
    <row r="44" spans="1:9" s="7" customFormat="1" ht="17.25" customHeight="1" x14ac:dyDescent="0.35">
      <c r="A44" s="2">
        <v>39</v>
      </c>
      <c r="B44" s="3" t="s">
        <v>43</v>
      </c>
      <c r="C44" s="4">
        <v>1024412000</v>
      </c>
      <c r="D44" s="4">
        <v>442171638</v>
      </c>
      <c r="E44" s="29">
        <f t="shared" si="0"/>
        <v>43.163457476093605</v>
      </c>
      <c r="F44" s="6">
        <f>D44</f>
        <v>442171638</v>
      </c>
      <c r="G44" s="6">
        <f t="shared" si="1"/>
        <v>43.163457476093605</v>
      </c>
      <c r="H44" s="6">
        <v>100</v>
      </c>
      <c r="I44" s="5">
        <v>43.16</v>
      </c>
    </row>
    <row r="45" spans="1:9" s="7" customFormat="1" ht="17.25" customHeight="1" x14ac:dyDescent="0.35">
      <c r="A45" s="2">
        <v>40</v>
      </c>
      <c r="B45" s="3" t="s">
        <v>44</v>
      </c>
      <c r="C45" s="4">
        <v>1168895000</v>
      </c>
      <c r="D45" s="4">
        <v>171986838</v>
      </c>
      <c r="E45" s="29">
        <f t="shared" si="0"/>
        <v>14.713625945871955</v>
      </c>
      <c r="F45" s="6">
        <f>D45</f>
        <v>171986838</v>
      </c>
      <c r="G45" s="6">
        <f t="shared" si="1"/>
        <v>14.713625945871955</v>
      </c>
      <c r="H45" s="6">
        <v>41.5</v>
      </c>
      <c r="I45" s="5">
        <v>14.71</v>
      </c>
    </row>
    <row r="46" spans="1:9" s="7" customFormat="1" ht="17.25" customHeight="1" x14ac:dyDescent="0.35">
      <c r="A46" s="2">
        <v>41</v>
      </c>
      <c r="B46" s="3" t="s">
        <v>45</v>
      </c>
      <c r="C46" s="4">
        <v>455625000</v>
      </c>
      <c r="D46" s="4">
        <v>125039500</v>
      </c>
      <c r="E46" s="29">
        <f t="shared" si="0"/>
        <v>27.443511659807957</v>
      </c>
      <c r="F46" s="6">
        <f>D46</f>
        <v>125039500</v>
      </c>
      <c r="G46" s="6">
        <f t="shared" si="1"/>
        <v>27.443511659807957</v>
      </c>
      <c r="H46" s="6">
        <v>28.62</v>
      </c>
      <c r="I46" s="5">
        <v>45.25</v>
      </c>
    </row>
    <row r="47" spans="1:9" s="7" customFormat="1" ht="17.25" customHeight="1" x14ac:dyDescent="0.35">
      <c r="A47" s="2">
        <v>42</v>
      </c>
      <c r="B47" s="3" t="s">
        <v>46</v>
      </c>
      <c r="C47" s="4">
        <v>610542000</v>
      </c>
      <c r="D47" s="4">
        <v>283798338</v>
      </c>
      <c r="E47" s="29">
        <f t="shared" si="0"/>
        <v>46.483016401820024</v>
      </c>
      <c r="F47" s="6">
        <f>D47</f>
        <v>283798338</v>
      </c>
      <c r="G47" s="6">
        <f t="shared" si="1"/>
        <v>46.483016401820024</v>
      </c>
      <c r="H47" s="6">
        <v>47</v>
      </c>
      <c r="I47" s="5">
        <v>47</v>
      </c>
    </row>
    <row r="48" spans="1:9" s="7" customFormat="1" ht="17.25" customHeight="1" x14ac:dyDescent="0.35">
      <c r="A48" s="2">
        <v>43</v>
      </c>
      <c r="B48" s="3" t="s">
        <v>47</v>
      </c>
      <c r="C48" s="4">
        <v>466505000</v>
      </c>
      <c r="D48" s="4">
        <v>204660080</v>
      </c>
      <c r="E48" s="29">
        <f t="shared" si="0"/>
        <v>43.870929572030306</v>
      </c>
      <c r="F48" s="6">
        <f t="shared" ref="F48:F56" si="5">D48</f>
        <v>204660080</v>
      </c>
      <c r="G48" s="6">
        <f t="shared" si="1"/>
        <v>43.870929572030306</v>
      </c>
      <c r="H48" s="6">
        <v>40.06</v>
      </c>
      <c r="I48" s="5">
        <v>43.67</v>
      </c>
    </row>
    <row r="49" spans="1:9" s="7" customFormat="1" ht="17.25" customHeight="1" x14ac:dyDescent="0.35">
      <c r="A49" s="2">
        <v>44</v>
      </c>
      <c r="B49" s="3" t="s">
        <v>48</v>
      </c>
      <c r="C49" s="4">
        <v>548212000</v>
      </c>
      <c r="D49" s="4">
        <v>228934162</v>
      </c>
      <c r="E49" s="29">
        <f t="shared" si="0"/>
        <v>41.760151547211663</v>
      </c>
      <c r="F49" s="6">
        <f t="shared" si="5"/>
        <v>228934162</v>
      </c>
      <c r="G49" s="6">
        <f t="shared" si="1"/>
        <v>41.760151547211663</v>
      </c>
      <c r="H49" s="6">
        <v>58.46</v>
      </c>
      <c r="I49" s="5">
        <v>55.79</v>
      </c>
    </row>
    <row r="50" spans="1:9" s="7" customFormat="1" ht="17.25" customHeight="1" x14ac:dyDescent="0.35">
      <c r="A50" s="2">
        <v>45</v>
      </c>
      <c r="B50" s="3" t="s">
        <v>49</v>
      </c>
      <c r="C50" s="4">
        <v>399038000</v>
      </c>
      <c r="D50" s="4">
        <v>152109830</v>
      </c>
      <c r="E50" s="29">
        <f t="shared" si="0"/>
        <v>38.119134017311637</v>
      </c>
      <c r="F50" s="6">
        <f t="shared" si="5"/>
        <v>152109830</v>
      </c>
      <c r="G50" s="6">
        <f t="shared" si="1"/>
        <v>38.119134017311637</v>
      </c>
      <c r="H50" s="6">
        <v>39</v>
      </c>
      <c r="I50" s="5">
        <v>39</v>
      </c>
    </row>
    <row r="51" spans="1:9" s="7" customFormat="1" ht="17.25" customHeight="1" x14ac:dyDescent="0.35">
      <c r="A51" s="2">
        <v>46</v>
      </c>
      <c r="B51" s="3" t="s">
        <v>50</v>
      </c>
      <c r="C51" s="4">
        <v>483290000</v>
      </c>
      <c r="D51" s="4">
        <v>220944001</v>
      </c>
      <c r="E51" s="29">
        <f t="shared" si="0"/>
        <v>45.716650665232059</v>
      </c>
      <c r="F51" s="6">
        <f t="shared" si="5"/>
        <v>220944001</v>
      </c>
      <c r="G51" s="6">
        <f t="shared" si="1"/>
        <v>45.716650665232059</v>
      </c>
      <c r="H51" s="6">
        <v>23.12</v>
      </c>
      <c r="I51" s="5">
        <v>61.49</v>
      </c>
    </row>
    <row r="52" spans="1:9" s="7" customFormat="1" ht="17.25" customHeight="1" x14ac:dyDescent="0.35">
      <c r="A52" s="2">
        <v>47</v>
      </c>
      <c r="B52" s="3" t="s">
        <v>51</v>
      </c>
      <c r="C52" s="4">
        <v>589244000</v>
      </c>
      <c r="D52" s="4">
        <v>284474085</v>
      </c>
      <c r="E52" s="29">
        <f t="shared" si="0"/>
        <v>48.277807665415345</v>
      </c>
      <c r="F52" s="6">
        <f t="shared" si="5"/>
        <v>284474085</v>
      </c>
      <c r="G52" s="6">
        <f t="shared" si="1"/>
        <v>48.277807665415345</v>
      </c>
      <c r="H52" s="6">
        <v>35.799999999999997</v>
      </c>
      <c r="I52" s="5">
        <v>48.75</v>
      </c>
    </row>
    <row r="53" spans="1:9" s="7" customFormat="1" ht="17.25" customHeight="1" x14ac:dyDescent="0.35">
      <c r="A53" s="2">
        <v>48</v>
      </c>
      <c r="B53" s="3" t="s">
        <v>52</v>
      </c>
      <c r="C53" s="4">
        <v>3408615000</v>
      </c>
      <c r="D53" s="4">
        <f>1498913099+434694250</f>
        <v>1933607349</v>
      </c>
      <c r="E53" s="29">
        <f t="shared" si="0"/>
        <v>56.727068002693173</v>
      </c>
      <c r="F53" s="6">
        <f t="shared" si="5"/>
        <v>1933607349</v>
      </c>
      <c r="G53" s="6">
        <f t="shared" si="1"/>
        <v>56.727068002693173</v>
      </c>
      <c r="H53" s="6">
        <f>+(48+35)/2</f>
        <v>41.5</v>
      </c>
      <c r="I53" s="5">
        <f>(69.39+34.82)/2</f>
        <v>52.105000000000004</v>
      </c>
    </row>
    <row r="54" spans="1:9" s="7" customFormat="1" ht="23.25" customHeight="1" x14ac:dyDescent="0.35">
      <c r="A54" s="2">
        <v>49</v>
      </c>
      <c r="B54" s="3" t="s">
        <v>53</v>
      </c>
      <c r="C54" s="4">
        <v>2547687000</v>
      </c>
      <c r="D54" s="4">
        <v>652534691</v>
      </c>
      <c r="E54" s="29">
        <f t="shared" si="0"/>
        <v>25.612828067184079</v>
      </c>
      <c r="F54" s="6">
        <f t="shared" si="5"/>
        <v>652534691</v>
      </c>
      <c r="G54" s="6">
        <f t="shared" si="1"/>
        <v>25.612828067184079</v>
      </c>
      <c r="H54" s="6">
        <v>37.93</v>
      </c>
      <c r="I54" s="5">
        <v>45.68</v>
      </c>
    </row>
    <row r="55" spans="1:9" s="7" customFormat="1" ht="24" customHeight="1" x14ac:dyDescent="0.35">
      <c r="A55" s="2">
        <v>50</v>
      </c>
      <c r="B55" s="3" t="s">
        <v>54</v>
      </c>
      <c r="C55" s="5">
        <v>3248138000</v>
      </c>
      <c r="D55" s="4">
        <v>563189520</v>
      </c>
      <c r="E55" s="29">
        <f t="shared" si="0"/>
        <v>17.338842130475985</v>
      </c>
      <c r="F55" s="6">
        <f t="shared" si="5"/>
        <v>563189520</v>
      </c>
      <c r="G55" s="6">
        <f t="shared" si="1"/>
        <v>17.338842130475985</v>
      </c>
      <c r="H55" s="6">
        <v>20.12</v>
      </c>
      <c r="I55" s="5">
        <v>86.17</v>
      </c>
    </row>
    <row r="56" spans="1:9" s="7" customFormat="1" ht="24" customHeight="1" x14ac:dyDescent="0.35">
      <c r="A56" s="2">
        <v>51</v>
      </c>
      <c r="B56" s="3" t="s">
        <v>55</v>
      </c>
      <c r="C56" s="5">
        <v>6192793000</v>
      </c>
      <c r="D56" s="4">
        <v>2183836363</v>
      </c>
      <c r="E56" s="29">
        <f t="shared" si="0"/>
        <v>35.264158885982468</v>
      </c>
      <c r="F56" s="6">
        <f t="shared" si="5"/>
        <v>2183836363</v>
      </c>
      <c r="G56" s="6">
        <f t="shared" si="1"/>
        <v>35.264158885982468</v>
      </c>
      <c r="H56" s="6">
        <v>28</v>
      </c>
      <c r="I56" s="5">
        <v>44.51</v>
      </c>
    </row>
    <row r="57" spans="1:9" s="7" customFormat="1" ht="17.25" customHeight="1" x14ac:dyDescent="0.35">
      <c r="A57" s="2"/>
      <c r="B57" s="9"/>
      <c r="C57" s="10">
        <f>SUM(C6:C56)</f>
        <v>681300354000</v>
      </c>
      <c r="D57" s="10">
        <f>SUM(D6:D56)</f>
        <v>185528541089</v>
      </c>
      <c r="E57" s="10">
        <f>D57/C57*100</f>
        <v>27.231534520676327</v>
      </c>
      <c r="F57" s="10">
        <f>SUM(F6:F56)</f>
        <v>184478131259</v>
      </c>
      <c r="G57" s="10">
        <f>F57/C57*100</f>
        <v>27.077357317650829</v>
      </c>
      <c r="H57" s="10">
        <f>AVERAGE(H6:H56)</f>
        <v>38.699887955182071</v>
      </c>
      <c r="I57" s="10">
        <f>AVERAGE(I6:I56)</f>
        <v>38.869235294117658</v>
      </c>
    </row>
    <row r="58" spans="1:9" x14ac:dyDescent="0.2">
      <c r="F58" s="12"/>
      <c r="G58" s="12"/>
      <c r="I58" s="13"/>
    </row>
    <row r="59" spans="1:9" x14ac:dyDescent="0.2">
      <c r="F59" s="12"/>
      <c r="G59" s="12"/>
      <c r="I59" s="14"/>
    </row>
    <row r="60" spans="1:9" s="17" customFormat="1" x14ac:dyDescent="0.2">
      <c r="A60" s="11"/>
      <c r="B60" s="1"/>
      <c r="C60" s="12"/>
      <c r="D60" s="12"/>
      <c r="E60" s="12"/>
      <c r="F60" s="15"/>
      <c r="G60" s="15"/>
      <c r="H60" s="16"/>
      <c r="I60" s="1"/>
    </row>
    <row r="61" spans="1:9" s="17" customFormat="1" x14ac:dyDescent="0.2">
      <c r="A61" s="11"/>
      <c r="B61" s="1"/>
      <c r="C61" s="12"/>
      <c r="D61" s="18"/>
      <c r="E61" s="18"/>
      <c r="F61" s="16"/>
      <c r="G61" s="16"/>
      <c r="H61" s="16"/>
      <c r="I61" s="1"/>
    </row>
    <row r="62" spans="1:9" s="17" customFormat="1" x14ac:dyDescent="0.2">
      <c r="A62" s="11"/>
      <c r="B62" s="1"/>
      <c r="C62" s="12"/>
      <c r="D62" s="18"/>
      <c r="E62" s="18"/>
      <c r="F62" s="19"/>
      <c r="G62" s="19"/>
      <c r="H62" s="16"/>
      <c r="I62" s="1"/>
    </row>
    <row r="63" spans="1:9" s="17" customFormat="1" x14ac:dyDescent="0.2">
      <c r="A63" s="11"/>
      <c r="B63" s="1"/>
      <c r="C63" s="12"/>
      <c r="D63" s="18"/>
      <c r="E63" s="18"/>
      <c r="F63" s="19"/>
      <c r="G63" s="19"/>
      <c r="H63" s="16"/>
      <c r="I63" s="1"/>
    </row>
    <row r="64" spans="1:9" s="17" customFormat="1" x14ac:dyDescent="0.2">
      <c r="A64" s="11"/>
      <c r="B64" s="1"/>
      <c r="C64" s="12"/>
      <c r="D64" s="18"/>
      <c r="E64" s="18"/>
      <c r="F64" s="19"/>
      <c r="G64" s="19"/>
      <c r="H64" s="16"/>
      <c r="I64" s="1"/>
    </row>
    <row r="65" spans="1:9" s="17" customFormat="1" x14ac:dyDescent="0.2">
      <c r="A65" s="11"/>
      <c r="B65" s="1"/>
      <c r="C65" s="21"/>
      <c r="D65" s="22"/>
      <c r="E65" s="22"/>
      <c r="F65" s="15"/>
      <c r="G65" s="15"/>
      <c r="H65" s="23"/>
      <c r="I65" s="1"/>
    </row>
    <row r="66" spans="1:9" s="17" customFormat="1" x14ac:dyDescent="0.2">
      <c r="A66" s="11"/>
      <c r="B66" s="1"/>
      <c r="C66" s="21"/>
      <c r="D66" s="20"/>
      <c r="E66" s="20"/>
      <c r="F66" s="24"/>
      <c r="G66" s="24"/>
      <c r="H66" s="20"/>
      <c r="I66" s="1"/>
    </row>
    <row r="68" spans="1:9" s="17" customFormat="1" x14ac:dyDescent="0.2">
      <c r="A68" s="11"/>
      <c r="B68" s="1"/>
      <c r="C68" s="25"/>
      <c r="D68" s="25"/>
      <c r="E68" s="25"/>
      <c r="F68" s="21"/>
      <c r="G68" s="21"/>
      <c r="H68" s="25"/>
    </row>
    <row r="69" spans="1:9" s="17" customFormat="1" x14ac:dyDescent="0.2">
      <c r="A69" s="11"/>
      <c r="B69" s="1"/>
      <c r="C69" s="25"/>
      <c r="D69" s="25"/>
      <c r="E69" s="25"/>
      <c r="F69" s="21"/>
      <c r="G69" s="21"/>
      <c r="H69" s="25"/>
    </row>
    <row r="70" spans="1:9" s="17" customFormat="1" x14ac:dyDescent="0.2">
      <c r="A70" s="11"/>
      <c r="B70" s="1"/>
      <c r="C70" s="25"/>
      <c r="D70" s="25"/>
      <c r="E70" s="25"/>
      <c r="F70" s="21"/>
      <c r="G70" s="21"/>
      <c r="H70" s="25"/>
    </row>
  </sheetData>
  <mergeCells count="9">
    <mergeCell ref="A1:I1"/>
    <mergeCell ref="A2:I2"/>
    <mergeCell ref="A3:I3"/>
    <mergeCell ref="B4:B5"/>
    <mergeCell ref="A4:A5"/>
    <mergeCell ref="H4:I4"/>
    <mergeCell ref="C4:C5"/>
    <mergeCell ref="D4:E4"/>
    <mergeCell ref="F4:G4"/>
  </mergeCells>
  <pageMargins left="7.874015748031496E-2" right="7.874015748031496E-2" top="0.11811023622047245" bottom="0.11811023622047245" header="0.31496062992125984" footer="0.47244094488188981"/>
  <pageSetup paperSize="256" scale="81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target dan realisasi fisik</vt:lpstr>
      <vt:lpstr>realisasi s.d 31 Mei</vt:lpstr>
      <vt:lpstr>'realisasi s.d 31 Mei'!Print_Area</vt:lpstr>
      <vt:lpstr>'target dan realisasi fisik'!Print_Area</vt:lpstr>
      <vt:lpstr>'realisasi s.d 31 Mei'!Print_Titles</vt:lpstr>
      <vt:lpstr>'target dan realisasi fisik'!Print_Titles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2020-06-15T03:01:33Z</cp:lastPrinted>
  <dcterms:created xsi:type="dcterms:W3CDTF">2020-04-01T23:45:09Z</dcterms:created>
  <dcterms:modified xsi:type="dcterms:W3CDTF">2020-07-03T02:28:24Z</dcterms:modified>
</cp:coreProperties>
</file>